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55" windowWidth="27795" windowHeight="10695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a" sheetId="7" r:id="rId5"/>
    <sheet name="contrib.si cotiz.la organ.int." sheetId="8" r:id="rId6"/>
  </sheets>
  <calcPr calcId="145621"/>
</workbook>
</file>

<file path=xl/calcChain.xml><?xml version="1.0" encoding="utf-8"?>
<calcChain xmlns="http://schemas.openxmlformats.org/spreadsheetml/2006/main">
  <c r="D182" i="5" l="1"/>
  <c r="E183" i="5" s="1"/>
  <c r="E193" i="5" l="1"/>
  <c r="E188" i="5"/>
  <c r="E199" i="5"/>
  <c r="E201" i="5" l="1"/>
  <c r="D178" i="5"/>
  <c r="D179" i="5"/>
  <c r="F128" i="2" l="1"/>
  <c r="D198" i="5"/>
  <c r="D192" i="5"/>
  <c r="D69" i="5"/>
  <c r="E16" i="8" l="1"/>
  <c r="F173" i="2"/>
  <c r="D187" i="5"/>
  <c r="D32" i="7" l="1"/>
  <c r="E70" i="5" l="1"/>
  <c r="D19" i="7" l="1"/>
  <c r="D155" i="5" l="1"/>
  <c r="D162" i="5"/>
  <c r="D172" i="5" l="1"/>
  <c r="E20" i="4" l="1"/>
  <c r="D111" i="5" l="1"/>
  <c r="E33" i="7" l="1"/>
  <c r="E20" i="7"/>
  <c r="E10" i="6" l="1"/>
  <c r="E112" i="5" l="1"/>
  <c r="E173" i="5" l="1"/>
  <c r="E163" i="5"/>
  <c r="E156" i="5"/>
</calcChain>
</file>

<file path=xl/sharedStrings.xml><?xml version="1.0" encoding="utf-8"?>
<sst xmlns="http://schemas.openxmlformats.org/spreadsheetml/2006/main" count="974" uniqueCount="253">
  <si>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</si>
  <si>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</si>
  <si>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</si>
  <si>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</si>
  <si>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</si>
  <si>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</si>
  <si>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</si>
  <si>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</si>
  <si>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</si>
  <si>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</si>
  <si>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</si>
  <si>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</si>
  <si>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</si>
  <si>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</si>
  <si>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</si>
  <si>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</si>
  <si>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</si>
  <si>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</si>
  <si>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</si>
  <si>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</si>
  <si>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</si>
  <si>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</si>
  <si>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</si>
  <si>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</si>
  <si>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</si>
  <si>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</si>
  <si>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</si>
  <si>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</si>
  <si>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</si>
  <si>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</si>
  <si>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COTIZATII SINDICAT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</si>
  <si>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</si>
  <si>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</si>
  <si>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</si>
  <si>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</si>
  <si>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</si>
  <si>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</si>
  <si>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</si>
  <si>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</si>
  <si>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</si>
  <si>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</si>
  <si>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</si>
  <si>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</si>
  <si>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</si>
  <si>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</si>
  <si>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</si>
  <si>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</si>
  <si>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</si>
  <si>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</si>
  <si>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</si>
  <si>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</si>
  <si>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</si>
  <si>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Subtotal 58.02.01</t>
  </si>
  <si>
    <t>Total 58.02.01</t>
  </si>
  <si>
    <t>58.02.01</t>
  </si>
  <si>
    <t>ALIMENTARE CONT CARD POCA LIBRA</t>
  </si>
  <si>
    <t>ALIMENTARE CONT CARD SALARIU POCA</t>
  </si>
  <si>
    <t>IMPOZIT POCA</t>
  </si>
  <si>
    <t>Subtotal 58.02.02</t>
  </si>
  <si>
    <t>Total 58.02.02</t>
  </si>
  <si>
    <t>58.02.02</t>
  </si>
  <si>
    <t>ALIMENTARE CONT CARD POCA</t>
  </si>
  <si>
    <t>CONTRIBUTII BFS POCA</t>
  </si>
  <si>
    <t xml:space="preserve">ALIMENTARE CONT CARD POCA </t>
  </si>
  <si>
    <t xml:space="preserve">ALIMENTARE CONT CARD </t>
  </si>
  <si>
    <t>CAP 59 40 00 "SUME AFERENTE PERSOANELOR CU HANDICAP NEINCADRATE" TITL. IX</t>
  </si>
  <si>
    <t xml:space="preserve">CAP 58 00 00 "PROIECTE CU FINANTARE DIN FONDURI EXTERNE NERAMBRURSABILE" </t>
  </si>
  <si>
    <t>ALIMENTARE CONT CARD SALARII</t>
  </si>
  <si>
    <t xml:space="preserve">ALIMENTARE CONT CARD SALARII </t>
  </si>
  <si>
    <t xml:space="preserve">CAP 55 02 01 "CONTRIBUTII SI COTIZATII LA ORGANISMELE INTERNATIONALE" </t>
  </si>
  <si>
    <t>OSIM</t>
  </si>
  <si>
    <t>VARSAMINTE PT.PERS.CU HANDICAP NEINCADRATE-2022</t>
  </si>
  <si>
    <t>VODAFONE ROMANIA SA</t>
  </si>
  <si>
    <t>ENGIE ROMANIA SA</t>
  </si>
  <si>
    <t>ALIMENTARE CONT CARD SALARIU RAIFFEISEN</t>
  </si>
  <si>
    <t>GARANTIE MATERIALA GESTIONARI OSIM</t>
  </si>
  <si>
    <t>MERTECOM SRL</t>
  </si>
  <si>
    <t>PFA SCHIOPU REBECA</t>
  </si>
  <si>
    <t>RCS RDS</t>
  </si>
  <si>
    <t>ASCENSORUL SA</t>
  </si>
  <si>
    <t>CENTRUL DE FORMARE APSAP</t>
  </si>
  <si>
    <t>RIDICARE NUMERAR</t>
  </si>
  <si>
    <t>DEPUNERE NUMERAR - REINTREGIRE CONT</t>
  </si>
  <si>
    <t>CENTRO INVEST CONSULT SRL</t>
  </si>
  <si>
    <t>DIGITRONIX TECHNOLOGY SRL</t>
  </si>
  <si>
    <t>FUND. CENTRUL DE FORM. APSAP</t>
  </si>
  <si>
    <t>ROBOSTO LOGISTIK SRL</t>
  </si>
  <si>
    <t>ODORIZANTE</t>
  </si>
  <si>
    <t>COMP.MUNICIP.IMOB. SA</t>
  </si>
  <si>
    <t>PENSIE PRIVATA NEGOITA L.</t>
  </si>
  <si>
    <t>POPRIRE SALARIU SOLZARU C.</t>
  </si>
  <si>
    <t>PENSIE PRIVATA GEORGESCU S.</t>
  </si>
  <si>
    <t>PENSIE PRIVATA VARODIN I.</t>
  </si>
  <si>
    <t>POPRIRE SALARIU NEAMTU M.</t>
  </si>
  <si>
    <t>POPRIRE SALARIU NICULAE A.</t>
  </si>
  <si>
    <t>PENSIE PRIVATA GHIOCA M.</t>
  </si>
  <si>
    <t>POPRIRE SALARIU NEACSU D.</t>
  </si>
  <si>
    <t>PENSIE PRIVATA STANILA F.</t>
  </si>
  <si>
    <t>PENSIE PRIVATA NEGOITA A.</t>
  </si>
  <si>
    <t>ALIMENTARE CONT CARD SALARII BTRL</t>
  </si>
  <si>
    <t>MEDA CONSULT SRL</t>
  </si>
  <si>
    <t>BTM CORPORATE SECURITY SRL</t>
  </si>
  <si>
    <t>DANTE INTERNATIONAL SA</t>
  </si>
  <si>
    <t>01-31 AUGUST</t>
  </si>
  <si>
    <t>perioada: 01-31 AUGUST</t>
  </si>
  <si>
    <t>QUARTZ MATRIX SRL</t>
  </si>
  <si>
    <t>SCANER EPSON</t>
  </si>
  <si>
    <t>TOTAL AUGUST</t>
  </si>
  <si>
    <t>TONERE</t>
  </si>
  <si>
    <t>TAXA CURS PERFECT. TARNAUCEANU B.</t>
  </si>
  <si>
    <t>SERV. CAZARE CURS TARNAUCEANU B.</t>
  </si>
  <si>
    <t>TAXA CURS PERFECTIONARE NICULAE A.</t>
  </si>
  <si>
    <t>SERV. CAZARE CURS NICULAE A.</t>
  </si>
  <si>
    <t>CRISTALSOFT SRL</t>
  </si>
  <si>
    <t>SERV.MENT. SOFT CONTAB. IULIE 2022</t>
  </si>
  <si>
    <t>DIR.GEN.DE SALUBR. SECT.3</t>
  </si>
  <si>
    <t>COL. SI TR. DES. MUNICIP. IUNIE 2022</t>
  </si>
  <si>
    <t>PMC GROUP DISTRIBUTIE SRL</t>
  </si>
  <si>
    <t>CVAL. HDD EXTERN</t>
  </si>
  <si>
    <t>DHL INTERNATIONAL SRL</t>
  </si>
  <si>
    <t>SERV. POSTA RAPIDA</t>
  </si>
  <si>
    <t>TEL.MOB.IPHONE 13 PROMAX</t>
  </si>
  <si>
    <t>CVAL. EXPEDIERI EXRES</t>
  </si>
  <si>
    <t>PRESTARI SERV. IULIE 2022</t>
  </si>
  <si>
    <t>INST. NAT. DE ADM.</t>
  </si>
  <si>
    <t>TAXA CURS PERFECT. TOLTICA I.</t>
  </si>
  <si>
    <t>TAXA CURS PERFECT. MIHALACHE C.</t>
  </si>
  <si>
    <t>SERVICII CAZARE CURS MIHALACHE C.</t>
  </si>
  <si>
    <t>TARIF CURS PERFECT. VOICULESCU M.</t>
  </si>
  <si>
    <t>SERVICII CAZARE CURS VOICULESCU M.</t>
  </si>
  <si>
    <t>PRESTARI SERVICII</t>
  </si>
  <si>
    <t>M.A.E.</t>
  </si>
  <si>
    <t>TAXA CONF.PASAP. SV. OPRESCU VIOREL</t>
  </si>
  <si>
    <t>TAXA CONF.PASAP. SV. CHIREA IOANA</t>
  </si>
  <si>
    <t>TAXA CONF.PASAP. SV. MIHALACHE C.</t>
  </si>
  <si>
    <t>TAXA CONF.PASAP. SV. HAHUE MARIANA</t>
  </si>
  <si>
    <t>TEL.MOB.IPHONE PROMAX</t>
  </si>
  <si>
    <t>SERV. CURATENIE IULIE 2022</t>
  </si>
  <si>
    <t>SERV. PAZA IULIE 2022</t>
  </si>
  <si>
    <t>EXPRESOR AUTOMAT PHILIPS</t>
  </si>
  <si>
    <t>TELEFON MOBIL SAMSUNG GALAXY S20</t>
  </si>
  <si>
    <t>ITG ONLINE SRL</t>
  </si>
  <si>
    <t>TEL. MOBIL</t>
  </si>
  <si>
    <t>SERV. TEL FIXA</t>
  </si>
  <si>
    <t>SERV. WI-FI IULIE 2022</t>
  </si>
  <si>
    <t>SERV. TEL. MOBILA IULIE 2022</t>
  </si>
  <si>
    <t>CVAL. CONSUM GAZE IULIE 2022</t>
  </si>
  <si>
    <t>FOLOSINTA SPATIU AUGUST 2022</t>
  </si>
  <si>
    <t>RA MONETARIA STATULUI</t>
  </si>
  <si>
    <t>MONTAT MATRITA TIMBRU SEC</t>
  </si>
  <si>
    <t>SV.MANAG SI CONSULT. SSM IULIE 2022</t>
  </si>
  <si>
    <t>RA RASIROM</t>
  </si>
  <si>
    <t>SERV. MENT.SIST.COMPL. DE SEC IULIE 2022</t>
  </si>
  <si>
    <t>MENT. ECHIPAM IT IULIE 2022</t>
  </si>
  <si>
    <t>ALICOM SOLUTIONS SRL</t>
  </si>
  <si>
    <t>PRESA ELECTRICA TIMBRU SEC</t>
  </si>
  <si>
    <t>Total plati AUGUST</t>
  </si>
  <si>
    <t>ABONAMENT INTERNET AUGUST 2022</t>
  </si>
  <si>
    <t>TEL. MOBIL IPHONE 13 PRO</t>
  </si>
  <si>
    <t>TEL. MOBIL SAMSUNG S22</t>
  </si>
  <si>
    <t>TEL.MOBIL IPHONE 13 PROMAX</t>
  </si>
  <si>
    <t>august</t>
  </si>
  <si>
    <t>POPRIRE SALARIU STEFANESCU R.</t>
  </si>
  <si>
    <t>PENSIE ALIMENTARA DE LA POTOROACA CRISTIAN</t>
  </si>
  <si>
    <t>ALIMENTARE CONT CARD SALARII RAIFFEISEN</t>
  </si>
  <si>
    <t>CUMPANA 1993 SRL</t>
  </si>
  <si>
    <t>CVAL. PACHET BIDOANE APA AUGUST 2022</t>
  </si>
  <si>
    <t>EMPO SYSTEMS SRL</t>
  </si>
  <si>
    <t>CVAL. PREST. SERV. AUGUST 2022</t>
  </si>
  <si>
    <t>SMART CHOICE SRL</t>
  </si>
  <si>
    <t>LAROUSSE CONSTRUCT SRL</t>
  </si>
  <si>
    <t>SERV. EL. CAIET SARCINI PROIECT</t>
  </si>
  <si>
    <t>CARTELE PROXIMITATE RFID</t>
  </si>
  <si>
    <t>MARKETING CONCEPT SRL</t>
  </si>
  <si>
    <t>CVAL. HUSE TELEFON</t>
  </si>
  <si>
    <t>TAXA CURS PERFECTIONARE DRAGOMIR D.</t>
  </si>
  <si>
    <t>SERV. CAZARE CURS PERFECT. DRAGOMIR D.</t>
  </si>
  <si>
    <t>TAXA CURS PERFECTIONARE HAHUE M.</t>
  </si>
  <si>
    <t>SERV. CAZARE CURS PERFECT. HAHUE M.</t>
  </si>
  <si>
    <t>TAXA CURS PERFECT. MUSCALU M.</t>
  </si>
  <si>
    <t>SERV. CAZARE CURS PERFECT. MUSCALU M.</t>
  </si>
  <si>
    <t>APA NOVA BUC. SA</t>
  </si>
  <si>
    <t>CVAL. SERV. APA IULIE 2022</t>
  </si>
  <si>
    <t>ICI - BUCURESTI</t>
  </si>
  <si>
    <t>SERV. MENTENANTA CF. CTR. 2956</t>
  </si>
  <si>
    <t>NANO SET IT SRL</t>
  </si>
  <si>
    <t>CVAL. DEFLECTOR AER CONDITIONAT</t>
  </si>
  <si>
    <t>MAE</t>
  </si>
  <si>
    <t>TAXA CONFECT. PASAP. SERV. NEGOITA A.</t>
  </si>
  <si>
    <t>TAXA CONFECT. PASAP. SERV. CIMPOERU O.</t>
  </si>
  <si>
    <t>C.M. UNIREA SRL</t>
  </si>
  <si>
    <t>SERV. MEDICAL MEDICINA MUNCII IULIE 2022</t>
  </si>
  <si>
    <t>A.D.I. SMART INSTAL SRL</t>
  </si>
  <si>
    <t>SERV. INLOCUIRE TEAVA APA RECE</t>
  </si>
  <si>
    <t>DAXI CLEANING SRL</t>
  </si>
  <si>
    <t>DISPENSER NEBULIZARE</t>
  </si>
  <si>
    <t>CLIMATICO LINE SRL</t>
  </si>
  <si>
    <t>APARAT AER CONDITIONAT</t>
  </si>
  <si>
    <t>HUSE TELEFON</t>
  </si>
  <si>
    <t>TAXA CURS PERFECT. CIOROIANU A.</t>
  </si>
  <si>
    <t>SERV. CAZARE CURS CIOROIANU A.</t>
  </si>
  <si>
    <t>C.N. AEROPORTURI BUC. SA</t>
  </si>
  <si>
    <t>PREMISE DE ACCES VEHICULE AEROPORT</t>
  </si>
  <si>
    <t>CTCE PIATRA NEAMT SA</t>
  </si>
  <si>
    <t>ACTUALIZARE LEGIS LUNA AUGUST 2022</t>
  </si>
  <si>
    <t>PFA STANCIU ELENA</t>
  </si>
  <si>
    <t>PRESTARI SERVICII PFA LUNA AUGUST 2022</t>
  </si>
  <si>
    <t>PFA MOISE CARMELA</t>
  </si>
  <si>
    <t>FOKUSPUNKT TECHNIK SRL</t>
  </si>
  <si>
    <t>CVAL. MOUSE</t>
  </si>
  <si>
    <t>SOC. DE CHIMIE DIN RO</t>
  </si>
  <si>
    <t>TAXA PARTICIP. CONFERINTA BONDAR ELENA</t>
  </si>
  <si>
    <t>MIDOCAR SRL</t>
  </si>
  <si>
    <t>REVIZIE AUTO MULTIVAN</t>
  </si>
  <si>
    <t>CVAL. SABOTI PIELE</t>
  </si>
  <si>
    <t>CVAL. CONSUMABILE MEDICALE</t>
  </si>
  <si>
    <t>AVANS CO STEFANESCU R.</t>
  </si>
  <si>
    <t>ACCENT SERVICES ZONE SRL</t>
  </si>
  <si>
    <t xml:space="preserve">PREST. SERV. MENT. ECHIPAM. IULIE 2022 </t>
  </si>
  <si>
    <t>PREST. SERV. MENT. ECHIPAM. AUGUST 2022</t>
  </si>
  <si>
    <t>BCR</t>
  </si>
  <si>
    <t>COMISION TRANZACTIE CARDURI IULIE 2022</t>
  </si>
  <si>
    <t>OMICRON SERVICE SRL</t>
  </si>
  <si>
    <t>TELEFON FARA FIR PANASONIC</t>
  </si>
  <si>
    <t>PFA BADEA ANTONIA</t>
  </si>
  <si>
    <t>SQUARE PARKING SRL</t>
  </si>
  <si>
    <t>ABONAMENT PARCARE COD CLIENT 54580090</t>
  </si>
  <si>
    <t>DNS BIROTICA SRL</t>
  </si>
  <si>
    <t>FISET METALIC 2 USI 4 POLITE</t>
  </si>
  <si>
    <t>VESTIAR FISET</t>
  </si>
  <si>
    <t>CENTRAL TRAVEL SRL</t>
  </si>
  <si>
    <t>TRANSP.AERIAN CTR.SUBSECV. NR.17</t>
  </si>
  <si>
    <t>MIDA SOFT BUSINESS SRL</t>
  </si>
  <si>
    <t>TONER CANON</t>
  </si>
  <si>
    <t>PRESTARI SERVICII VW MULTIVAN</t>
  </si>
  <si>
    <t>TIK MEDIA SOLUTIONS SRL</t>
  </si>
  <si>
    <t>PLACI RETEA</t>
  </si>
  <si>
    <t>CABLURI MUFE</t>
  </si>
  <si>
    <t>GENERAL PROD SERV SRL</t>
  </si>
  <si>
    <t>HARTIE COPIATOR A4</t>
  </si>
  <si>
    <t>SERV.MENT. SOFT COMPL.SEC.AUG.2022</t>
  </si>
  <si>
    <t>SOF SERVICE SRL</t>
  </si>
  <si>
    <t>SUPORT ERG.REGLAB. PTR. PICIOARE</t>
  </si>
  <si>
    <t>CVAL. TONERE</t>
  </si>
  <si>
    <t>CTR. SUBSECV. NR.18 TRANSPORT AERIAN</t>
  </si>
  <si>
    <t>SERV.MENT. SOFT CONTAB. AUGUST 2022</t>
  </si>
  <si>
    <t>Subtotal 10.01.16</t>
  </si>
  <si>
    <t>Total 10.01.16</t>
  </si>
  <si>
    <t>comision</t>
  </si>
  <si>
    <t>epoque</t>
  </si>
  <si>
    <t>deplasari 20.06.02</t>
  </si>
  <si>
    <t>retururi sume platite eronat</t>
  </si>
  <si>
    <t>plati corecte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</si>
</sst>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9" fontId="33" fillId="0" borderId="0" applyFont="0" applyFill="0" applyBorder="0" applyAlignment="0" applyProtection="0"/>
  </cellStyleXfs>
  <cellXfs count="191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 applyFont="1"/>
    <xf numFmtId="0" fontId="1" fillId="0" borderId="15" xfId="40" applyFont="1" applyFill="1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43" fontId="25" fillId="0" borderId="0" xfId="0" applyNumberFormat="1" applyFont="1"/>
    <xf numFmtId="0" fontId="25" fillId="24" borderId="0" xfId="0" applyFont="1" applyFill="1"/>
    <xf numFmtId="0" fontId="1" fillId="24" borderId="10" xfId="40" applyFont="1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ont="1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1" fillId="24" borderId="14" xfId="40" applyNumberFormat="1" applyFont="1" applyFill="1" applyBorder="1" applyAlignment="1">
      <alignment horizontal="right" vertical="center"/>
    </xf>
    <xf numFmtId="4" fontId="21" fillId="0" borderId="0" xfId="0" applyNumberFormat="1" applyFont="1" applyFill="1"/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1" fillId="24" borderId="0" xfId="40" applyFont="1" applyFill="1" applyBorder="1" applyAlignment="1">
      <alignment horizontal="center" vertical="center" wrapText="1"/>
    </xf>
    <xf numFmtId="4" fontId="22" fillId="0" borderId="0" xfId="0" applyNumberFormat="1" applyFont="1" applyBorder="1" applyAlignment="1">
      <alignment horizontal="center" vertical="center"/>
    </xf>
    <xf numFmtId="0" fontId="21" fillId="24" borderId="0" xfId="0" applyFont="1" applyFill="1" applyBorder="1" applyAlignment="1">
      <alignment horizontal="center" wrapText="1"/>
    </xf>
    <xf numFmtId="14" fontId="1" fillId="24" borderId="10" xfId="40" applyNumberFormat="1" applyFont="1" applyFill="1" applyBorder="1" applyAlignment="1">
      <alignment horizontal="left" vertical="center"/>
    </xf>
    <xf numFmtId="0" fontId="26" fillId="24" borderId="17" xfId="40" applyFont="1" applyFill="1" applyBorder="1" applyAlignment="1">
      <alignment horizontal="left" wrapText="1"/>
    </xf>
    <xf numFmtId="0" fontId="1" fillId="24" borderId="10" xfId="40" applyFont="1" applyFill="1" applyBorder="1" applyAlignment="1">
      <alignment horizontal="center" vertical="center"/>
    </xf>
    <xf numFmtId="0" fontId="21" fillId="24" borderId="14" xfId="0" applyFont="1" applyFill="1" applyBorder="1" applyAlignment="1">
      <alignment vertical="center" wrapText="1"/>
    </xf>
    <xf numFmtId="0" fontId="1" fillId="24" borderId="10" xfId="40" applyFont="1" applyFill="1" applyBorder="1"/>
    <xf numFmtId="0" fontId="1" fillId="24" borderId="11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3" fillId="0" borderId="11" xfId="41" applyFont="1" applyFill="1" applyBorder="1" applyAlignment="1">
      <alignment horizontal="center"/>
    </xf>
    <xf numFmtId="0" fontId="23" fillId="0" borderId="12" xfId="41" applyFont="1" applyFill="1" applyBorder="1" applyAlignment="1">
      <alignment horizontal="center"/>
    </xf>
    <xf numFmtId="0" fontId="1" fillId="0" borderId="11" xfId="40" applyFont="1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on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4" fontId="1" fillId="24" borderId="10" xfId="40" applyNumberFormat="1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wrapText="1"/>
    </xf>
    <xf numFmtId="0" fontId="1" fillId="0" borderId="10" xfId="40" applyFont="1" applyFill="1" applyBorder="1" applyAlignment="1">
      <alignment horizontal="center" vertical="center" wrapText="1"/>
    </xf>
    <xf numFmtId="4" fontId="20" fillId="0" borderId="10" xfId="4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0" fontId="21" fillId="0" borderId="14" xfId="0" applyFont="1" applyFill="1" applyBorder="1"/>
    <xf numFmtId="0" fontId="20" fillId="0" borderId="17" xfId="40" applyFont="1" applyFill="1" applyBorder="1" applyAlignment="1">
      <alignment horizont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left"/>
    </xf>
    <xf numFmtId="0" fontId="21" fillId="0" borderId="14" xfId="0" applyFont="1" applyFill="1" applyBorder="1" applyAlignment="1">
      <alignment wrapText="1"/>
    </xf>
    <xf numFmtId="0" fontId="21" fillId="0" borderId="14" xfId="0" applyFont="1" applyFill="1" applyBorder="1" applyAlignment="1"/>
    <xf numFmtId="4" fontId="22" fillId="0" borderId="14" xfId="0" applyNumberFormat="1" applyFont="1" applyFill="1" applyBorder="1" applyAlignment="1">
      <alignment horizontal="center" vertical="center"/>
    </xf>
    <xf numFmtId="0" fontId="1" fillId="0" borderId="18" xfId="40" applyFont="1" applyFill="1" applyBorder="1" applyAlignment="1">
      <alignment horizontal="center" wrapText="1"/>
    </xf>
    <xf numFmtId="0" fontId="1" fillId="0" borderId="15" xfId="40" applyFont="1" applyFill="1" applyBorder="1" applyAlignment="1">
      <alignment horizontal="center" vertical="center" wrapText="1"/>
    </xf>
    <xf numFmtId="4" fontId="1" fillId="0" borderId="15" xfId="40" applyNumberFormat="1" applyFont="1" applyFill="1" applyBorder="1" applyAlignment="1">
      <alignment horizontal="center" vertical="center" wrapText="1"/>
    </xf>
    <xf numFmtId="4" fontId="22" fillId="0" borderId="15" xfId="0" applyNumberFormat="1" applyFont="1" applyFill="1" applyBorder="1" applyAlignment="1">
      <alignment horizontal="center" vertical="center"/>
    </xf>
    <xf numFmtId="4" fontId="22" fillId="0" borderId="16" xfId="0" applyNumberFormat="1" applyFont="1" applyFill="1" applyBorder="1" applyAlignment="1">
      <alignment horizontal="center" vertical="center"/>
    </xf>
    <xf numFmtId="0" fontId="1" fillId="0" borderId="17" xfId="40" applyFont="1" applyFill="1" applyBorder="1" applyAlignment="1">
      <alignment horizontal="left" wrapText="1"/>
    </xf>
    <xf numFmtId="0" fontId="21" fillId="0" borderId="14" xfId="0" applyFont="1" applyFill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ont="1" applyFill="1" applyBorder="1" applyAlignment="1">
      <alignment horizontal="right" vertical="center" wrapText="1"/>
    </xf>
    <xf numFmtId="0" fontId="28" fillId="24" borderId="0" xfId="0" applyFont="1" applyFill="1"/>
    <xf numFmtId="0" fontId="26" fillId="24" borderId="17" xfId="40" applyFont="1" applyFill="1" applyBorder="1" applyAlignment="1">
      <alignment horizontal="center" vertical="center"/>
    </xf>
    <xf numFmtId="0" fontId="26" fillId="24" borderId="10" xfId="40" applyFont="1" applyFill="1" applyBorder="1" applyAlignment="1">
      <alignment horizontal="center" vertical="center" wrapText="1"/>
    </xf>
    <xf numFmtId="0" fontId="26" fillId="24" borderId="10" xfId="40" applyFont="1" applyFill="1" applyBorder="1" applyAlignment="1">
      <alignment horizontal="left" vertical="center"/>
    </xf>
    <xf numFmtId="0" fontId="20" fillId="0" borderId="0" xfId="40" applyFont="1" applyAlignment="1">
      <alignment horizontal="left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on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ont="1" applyFill="1" applyBorder="1" applyAlignment="1">
      <alignment horizontal="center" vertical="center"/>
    </xf>
    <xf numFmtId="0" fontId="29" fillId="24" borderId="10" xfId="41" applyNumberFormat="1" applyFont="1" applyFill="1" applyBorder="1" applyAlignment="1">
      <alignment horizontal="center"/>
    </xf>
    <xf numFmtId="0" fontId="29" fillId="24" borderId="22" xfId="41" applyNumberFormat="1" applyFont="1" applyFill="1" applyBorder="1" applyAlignment="1">
      <alignment horizontal="center"/>
    </xf>
    <xf numFmtId="14" fontId="29" fillId="24" borderId="21" xfId="41" applyNumberFormat="1" applyFont="1" applyFill="1" applyBorder="1" applyAlignment="1">
      <alignment horizontal="center"/>
    </xf>
    <xf numFmtId="0" fontId="29" fillId="24" borderId="10" xfId="41" applyFont="1" applyFill="1" applyBorder="1" applyAlignment="1">
      <alignment horizontal="left"/>
    </xf>
    <xf numFmtId="0" fontId="29" fillId="24" borderId="22" xfId="41" applyFont="1" applyFill="1" applyBorder="1" applyAlignment="1">
      <alignment horizontal="left"/>
    </xf>
    <xf numFmtId="14" fontId="29" fillId="24" borderId="10" xfId="41" applyNumberFormat="1" applyFont="1" applyFill="1" applyBorder="1" applyAlignment="1">
      <alignment horizontal="center"/>
    </xf>
    <xf numFmtId="4" fontId="26" fillId="24" borderId="14" xfId="40" applyNumberFormat="1" applyFont="1" applyFill="1" applyBorder="1" applyAlignment="1">
      <alignment horizontal="right" vertic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4" fontId="26" fillId="24" borderId="14" xfId="40" applyNumberFormat="1" applyFont="1" applyFill="1" applyBorder="1" applyAlignment="1">
      <alignment vertical="center"/>
    </xf>
    <xf numFmtId="0" fontId="26" fillId="0" borderId="10" xfId="40" applyFont="1" applyBorder="1"/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Fill="1" applyBorder="1" applyAlignment="1">
      <alignment horizontal="center" vertical="center"/>
    </xf>
    <xf numFmtId="14" fontId="1" fillId="0" borderId="19" xfId="40" applyNumberFormat="1" applyFont="1" applyFill="1" applyBorder="1" applyAlignment="1">
      <alignment horizontal="left" vertical="center"/>
    </xf>
    <xf numFmtId="0" fontId="26" fillId="0" borderId="10" xfId="40" applyFont="1" applyFill="1" applyBorder="1" applyAlignment="1">
      <alignment horizontal="center" vertical="center" wrapText="1"/>
    </xf>
    <xf numFmtId="0" fontId="1" fillId="0" borderId="19" xfId="40" applyFont="1" applyFill="1" applyBorder="1" applyAlignment="1">
      <alignment horizontal="left" vertical="center"/>
    </xf>
    <xf numFmtId="0" fontId="26" fillId="0" borderId="10" xfId="40" applyFont="1" applyFill="1" applyBorder="1" applyAlignment="1">
      <alignment horizontal="left" vertical="center"/>
    </xf>
    <xf numFmtId="0" fontId="1" fillId="0" borderId="19" xfId="40" applyFont="1" applyFill="1" applyBorder="1" applyAlignment="1">
      <alignment horizontal="center" vertical="center" wrapText="1"/>
    </xf>
    <xf numFmtId="14" fontId="26" fillId="0" borderId="19" xfId="40" applyNumberFormat="1" applyFont="1" applyFill="1" applyBorder="1" applyAlignment="1">
      <alignment horizontal="left" vertical="center"/>
    </xf>
    <xf numFmtId="0" fontId="26" fillId="0" borderId="19" xfId="40" applyFont="1" applyFill="1" applyBorder="1" applyAlignment="1">
      <alignment horizontal="left" vertical="center"/>
    </xf>
    <xf numFmtId="0" fontId="26" fillId="0" borderId="19" xfId="40" applyFont="1" applyFill="1" applyBorder="1" applyAlignment="1">
      <alignment horizontal="center" vertical="center" wrapText="1"/>
    </xf>
    <xf numFmtId="0" fontId="20" fillId="0" borderId="10" xfId="40" applyFont="1" applyFill="1" applyBorder="1" applyAlignment="1">
      <alignment horizontal="center" wrapText="1"/>
    </xf>
    <xf numFmtId="166" fontId="20" fillId="0" borderId="10" xfId="40" applyNumberFormat="1" applyFont="1" applyFill="1" applyBorder="1" applyAlignment="1">
      <alignment horizontal="right" wrapText="1"/>
    </xf>
    <xf numFmtId="0" fontId="20" fillId="0" borderId="10" xfId="40" applyFont="1" applyFill="1" applyBorder="1" applyAlignment="1">
      <alignment horizontal="center" vertical="center" wrapText="1"/>
    </xf>
    <xf numFmtId="0" fontId="20" fillId="0" borderId="14" xfId="40" applyFont="1" applyFill="1" applyBorder="1" applyAlignment="1">
      <alignment horizontal="center" wrapText="1"/>
    </xf>
    <xf numFmtId="14" fontId="20" fillId="0" borderId="17" xfId="40" applyNumberFormat="1" applyFont="1" applyFill="1" applyBorder="1" applyAlignment="1">
      <alignment horizontal="center" vertical="center" wrapText="1"/>
    </xf>
    <xf numFmtId="166" fontId="1" fillId="0" borderId="10" xfId="40" applyNumberFormat="1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166" fontId="20" fillId="0" borderId="10" xfId="40" applyNumberFormat="1" applyFont="1" applyFill="1" applyBorder="1" applyAlignment="1">
      <alignment wrapText="1"/>
    </xf>
    <xf numFmtId="0" fontId="21" fillId="0" borderId="14" xfId="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center" vertical="center" wrapText="1"/>
    </xf>
    <xf numFmtId="0" fontId="1" fillId="0" borderId="17" xfId="40" applyFont="1" applyFill="1" applyBorder="1" applyAlignment="1">
      <alignment horizontal="left" vertical="center" wrapText="1"/>
    </xf>
    <xf numFmtId="3" fontId="27" fillId="0" borderId="10" xfId="40" applyNumberFormat="1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vertical="center" wrapText="1"/>
    </xf>
    <xf numFmtId="4" fontId="1" fillId="0" borderId="10" xfId="40" applyNumberFormat="1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left" vertical="top" wrapText="1"/>
    </xf>
    <xf numFmtId="4" fontId="27" fillId="0" borderId="10" xfId="4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wrapText="1"/>
    </xf>
    <xf numFmtId="0" fontId="1" fillId="0" borderId="17" xfId="40" applyFont="1" applyFill="1" applyBorder="1" applyAlignment="1">
      <alignment wrapText="1"/>
    </xf>
    <xf numFmtId="0" fontId="1" fillId="0" borderId="10" xfId="40" applyFont="1" applyFill="1" applyBorder="1" applyAlignment="1">
      <alignment horizontal="center" wrapText="1"/>
    </xf>
    <xf numFmtId="0" fontId="20" fillId="0" borderId="17" xfId="40" applyFont="1" applyFill="1" applyBorder="1" applyAlignment="1">
      <alignment horizontal="center" vertical="center" wrapText="1"/>
    </xf>
    <xf numFmtId="0" fontId="1" fillId="0" borderId="14" xfId="40" applyFont="1" applyFill="1" applyBorder="1" applyAlignment="1">
      <alignment vertical="center" wrapText="1"/>
    </xf>
    <xf numFmtId="0" fontId="20" fillId="0" borderId="17" xfId="40" applyFont="1" applyFill="1" applyBorder="1" applyAlignment="1">
      <alignment vertical="center" wrapText="1"/>
    </xf>
    <xf numFmtId="0" fontId="22" fillId="0" borderId="17" xfId="40" applyFont="1" applyFill="1" applyBorder="1" applyAlignment="1">
      <alignment horizontal="center" vertical="center" wrapText="1"/>
    </xf>
    <xf numFmtId="166" fontId="21" fillId="0" borderId="10" xfId="40" applyNumberFormat="1" applyFont="1" applyFill="1" applyBorder="1" applyAlignment="1">
      <alignment vertical="center" wrapText="1"/>
    </xf>
    <xf numFmtId="4" fontId="22" fillId="0" borderId="10" xfId="40" applyNumberFormat="1" applyFont="1" applyFill="1" applyBorder="1" applyAlignment="1">
      <alignment horizontal="center" vertical="center" wrapText="1"/>
    </xf>
    <xf numFmtId="0" fontId="21" fillId="0" borderId="14" xfId="40" applyFont="1" applyFill="1" applyBorder="1" applyAlignment="1">
      <alignment vertical="center" wrapText="1"/>
    </xf>
    <xf numFmtId="166" fontId="1" fillId="0" borderId="10" xfId="40" applyNumberFormat="1" applyFont="1" applyFill="1" applyBorder="1" applyAlignment="1">
      <alignment horizontal="right" vertical="center" wrapText="1"/>
    </xf>
    <xf numFmtId="166" fontId="20" fillId="0" borderId="10" xfId="40" applyNumberFormat="1" applyFont="1" applyFill="1" applyBorder="1" applyAlignment="1">
      <alignment horizontal="right" vertical="center" wrapText="1"/>
    </xf>
    <xf numFmtId="4" fontId="20" fillId="0" borderId="14" xfId="40" applyNumberFormat="1" applyFont="1" applyFill="1" applyBorder="1" applyAlignment="1">
      <alignment horizontal="center" vertical="center" wrapText="1"/>
    </xf>
    <xf numFmtId="0" fontId="26" fillId="0" borderId="17" xfId="40" applyFont="1" applyFill="1" applyBorder="1" applyAlignment="1">
      <alignment horizontal="left" wrapText="1"/>
    </xf>
    <xf numFmtId="2" fontId="20" fillId="0" borderId="10" xfId="40" applyNumberFormat="1" applyFont="1" applyFill="1" applyBorder="1" applyAlignment="1">
      <alignment wrapText="1"/>
    </xf>
    <xf numFmtId="2" fontId="1" fillId="0" borderId="10" xfId="40" applyNumberFormat="1" applyFont="1" applyFill="1" applyBorder="1" applyAlignment="1">
      <alignment vertical="center" wrapText="1"/>
    </xf>
    <xf numFmtId="0" fontId="1" fillId="0" borderId="14" xfId="40" applyFont="1" applyFill="1" applyBorder="1" applyAlignment="1">
      <alignment horizontal="center" vertical="center" wrapText="1"/>
    </xf>
    <xf numFmtId="0" fontId="27" fillId="0" borderId="17" xfId="40" applyFont="1" applyFill="1" applyBorder="1" applyAlignment="1">
      <alignment horizontal="center" wrapText="1"/>
    </xf>
    <xf numFmtId="4" fontId="27" fillId="0" borderId="10" xfId="40" applyNumberFormat="1" applyFont="1" applyFill="1" applyBorder="1" applyAlignment="1">
      <alignment wrapText="1"/>
    </xf>
    <xf numFmtId="166" fontId="27" fillId="0" borderId="10" xfId="40" applyNumberFormat="1" applyFont="1" applyFill="1" applyBorder="1" applyAlignment="1">
      <alignment horizontal="righ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30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32" fillId="0" borderId="10" xfId="0" applyNumberFormat="1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/>
    </xf>
    <xf numFmtId="4" fontId="20" fillId="0" borderId="19" xfId="40" applyNumberFormat="1" applyFont="1" applyFill="1" applyBorder="1" applyAlignment="1">
      <alignment horizontal="center" vertical="center" wrapText="1"/>
    </xf>
    <xf numFmtId="0" fontId="21" fillId="0" borderId="10" xfId="0" applyFont="1" applyBorder="1"/>
    <xf numFmtId="164" fontId="1" fillId="24" borderId="10" xfId="49" applyNumberFormat="1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/>
    </xf>
    <xf numFmtId="0" fontId="25" fillId="0" borderId="10" xfId="0" applyFont="1" applyBorder="1"/>
    <xf numFmtId="0" fontId="23" fillId="0" borderId="21" xfId="41" applyFont="1" applyFill="1" applyBorder="1" applyAlignment="1">
      <alignment horizontal="center"/>
    </xf>
    <xf numFmtId="0" fontId="23" fillId="0" borderId="19" xfId="41" applyFont="1" applyFill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34" fillId="0" borderId="21" xfId="41" applyNumberFormat="1" applyFont="1" applyFill="1" applyBorder="1" applyAlignment="1">
      <alignment horizontal="left"/>
    </xf>
    <xf numFmtId="0" fontId="34" fillId="0" borderId="19" xfId="41" applyFont="1" applyFill="1" applyBorder="1" applyAlignment="1">
      <alignment horizontal="left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9" fillId="24" borderId="24" xfId="41" applyNumberFormat="1" applyFont="1" applyFill="1" applyBorder="1" applyAlignment="1">
      <alignment horizontal="center"/>
    </xf>
    <xf numFmtId="0" fontId="35" fillId="24" borderId="10" xfId="40" applyFont="1" applyFill="1" applyBorder="1" applyAlignment="1">
      <alignment horizontal="center" vertical="center"/>
    </xf>
    <xf numFmtId="0" fontId="35" fillId="24" borderId="10" xfId="40" applyFont="1" applyFill="1" applyBorder="1"/>
    <xf numFmtId="4" fontId="35" fillId="24" borderId="14" xfId="40" applyNumberFormat="1" applyFont="1" applyFill="1" applyBorder="1" applyAlignment="1">
      <alignment horizontal="right" vertical="center"/>
    </xf>
    <xf numFmtId="14" fontId="35" fillId="24" borderId="10" xfId="40" applyNumberFormat="1" applyFont="1" applyFill="1" applyBorder="1" applyAlignment="1">
      <alignment horizontal="left" vertical="center"/>
    </xf>
    <xf numFmtId="14" fontId="26" fillId="24" borderId="10" xfId="40" applyNumberFormat="1" applyFont="1" applyFill="1" applyBorder="1" applyAlignment="1">
      <alignment horizontal="left" vertical="center"/>
    </xf>
    <xf numFmtId="14" fontId="26" fillId="24" borderId="10" xfId="40" applyNumberFormat="1" applyFont="1" applyFill="1" applyBorder="1" applyAlignment="1">
      <alignment horizontal="center" vertical="center"/>
    </xf>
    <xf numFmtId="0" fontId="36" fillId="24" borderId="0" xfId="0" applyFont="1" applyFill="1" applyAlignment="1">
      <alignment horizontal="center"/>
    </xf>
    <xf numFmtId="0" fontId="36" fillId="24" borderId="0" xfId="0" applyFont="1" applyFill="1" applyAlignment="1">
      <alignment horizontal="left"/>
    </xf>
    <xf numFmtId="0" fontId="1" fillId="0" borderId="25" xfId="40" applyFont="1" applyFill="1" applyBorder="1" applyAlignment="1">
      <alignment horizontal="center" wrapText="1"/>
    </xf>
    <xf numFmtId="0" fontId="1" fillId="0" borderId="22" xfId="40" applyFont="1" applyFill="1" applyBorder="1" applyAlignment="1">
      <alignment horizontal="center" vertical="center" wrapText="1"/>
    </xf>
    <xf numFmtId="4" fontId="20" fillId="0" borderId="22" xfId="40" applyNumberFormat="1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wrapText="1"/>
    </xf>
    <xf numFmtId="4" fontId="27" fillId="0" borderId="22" xfId="40" applyNumberFormat="1" applyFont="1" applyFill="1" applyBorder="1" applyAlignment="1">
      <alignment horizontal="center" vertical="center" wrapText="1"/>
    </xf>
    <xf numFmtId="0" fontId="27" fillId="0" borderId="25" xfId="40" applyFont="1" applyFill="1" applyBorder="1" applyAlignment="1">
      <alignment horizontal="center" wrapText="1"/>
    </xf>
    <xf numFmtId="4" fontId="36" fillId="24" borderId="0" xfId="0" applyNumberFormat="1" applyFont="1" applyFill="1" applyAlignment="1">
      <alignment horizontal="right"/>
    </xf>
    <xf numFmtId="4" fontId="26" fillId="24" borderId="0" xfId="0" applyNumberFormat="1" applyFont="1" applyFill="1"/>
    <xf numFmtId="4" fontId="25" fillId="24" borderId="0" xfId="0" applyNumberFormat="1" applyFont="1" applyFill="1"/>
    <xf numFmtId="14" fontId="29" fillId="24" borderId="17" xfId="41" applyNumberFormat="1" applyFont="1" applyFill="1" applyBorder="1" applyAlignment="1">
      <alignment horizontal="left" wrapText="1"/>
    </xf>
    <xf numFmtId="0" fontId="29" fillId="24" borderId="10" xfId="41" applyNumberFormat="1" applyFont="1" applyFill="1" applyBorder="1" applyAlignment="1">
      <alignment horizontal="left"/>
    </xf>
    <xf numFmtId="2" fontId="26" fillId="24" borderId="14" xfId="40" applyNumberFormat="1" applyFont="1" applyFill="1" applyBorder="1" applyAlignment="1">
      <alignment vertical="center"/>
    </xf>
    <xf numFmtId="0" fontId="0" fillId="24" borderId="0" xfId="0" applyFill="1"/>
    <xf numFmtId="4" fontId="22" fillId="24" borderId="10" xfId="0" applyNumberFormat="1" applyFont="1" applyFill="1" applyBorder="1" applyAlignment="1">
      <alignment horizontal="center" vertical="center"/>
    </xf>
    <xf numFmtId="4" fontId="37" fillId="24" borderId="14" xfId="40" applyNumberFormat="1" applyFont="1" applyFill="1" applyBorder="1" applyAlignment="1">
      <alignment horizontal="right" vertical="center"/>
    </xf>
    <xf numFmtId="4" fontId="1" fillId="24" borderId="20" xfId="40" applyNumberFormat="1" applyFont="1" applyFill="1" applyBorder="1" applyAlignment="1">
      <alignment horizontal="right" vertical="center"/>
    </xf>
    <xf numFmtId="4" fontId="26" fillId="24" borderId="20" xfId="40" applyNumberFormat="1" applyFont="1" applyFill="1" applyBorder="1" applyAlignment="1">
      <alignment horizontal="right" vertical="center"/>
    </xf>
    <xf numFmtId="0" fontId="20" fillId="24" borderId="10" xfId="40" applyFont="1" applyFill="1" applyBorder="1" applyAlignment="1">
      <alignment horizontal="center" vertical="center" wrapText="1"/>
    </xf>
    <xf numFmtId="0" fontId="20" fillId="0" borderId="0" xfId="40" applyFont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5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Procent" xfId="49" builtinId="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view="pageLayout" zoomScaleNormal="100" workbookViewId="0">
      <selection activeCell="D10" sqref="D10"/>
    </sheetView>
  </sheetViews>
  <sheetFormatPr defaultRowHeight="14.25" x14ac:dyDescent="0.2"/>
  <cols>
    <col min="1" max="1" width="11" style="10" customWidth="1"/>
    <col min="2" max="2" width="10.140625" style="10" customWidth="1"/>
    <col min="3" max="3" width="9.140625" style="10"/>
    <col min="4" max="4" width="10.140625" style="10" bestFit="1" customWidth="1"/>
    <col min="5" max="5" width="12.140625" style="10" customWidth="1"/>
    <col min="6" max="6" width="18.85546875" style="10" customWidth="1"/>
    <col min="7" max="16384" width="9.140625" style="10"/>
  </cols>
  <sheetData>
    <row r="1" spans="1:6" x14ac:dyDescent="0.2">
      <c r="A1" s="1" t="s">
        <v>4</v>
      </c>
      <c r="B1" s="1"/>
      <c r="C1" s="6"/>
      <c r="D1" s="6"/>
      <c r="E1" s="22"/>
      <c r="F1" s="6"/>
    </row>
    <row r="2" spans="1:6" x14ac:dyDescent="0.2">
      <c r="A2" s="8"/>
      <c r="B2" s="8"/>
      <c r="C2" s="8"/>
      <c r="D2" s="8"/>
      <c r="E2" s="23"/>
      <c r="F2" s="8"/>
    </row>
    <row r="3" spans="1:6" x14ac:dyDescent="0.2">
      <c r="A3" s="1" t="s">
        <v>65</v>
      </c>
      <c r="B3" s="6"/>
      <c r="C3" s="6"/>
      <c r="D3" s="6"/>
      <c r="E3" s="22"/>
      <c r="F3" s="8"/>
    </row>
    <row r="4" spans="1:6" x14ac:dyDescent="0.2">
      <c r="A4" s="5" t="s">
        <v>5</v>
      </c>
      <c r="B4" s="1" t="s">
        <v>103</v>
      </c>
      <c r="C4" s="1"/>
      <c r="D4" s="8"/>
      <c r="E4" s="23"/>
      <c r="F4" s="8"/>
    </row>
    <row r="5" spans="1:6" ht="15" customHeight="1" thickBot="1" x14ac:dyDescent="0.25">
      <c r="A5" s="6"/>
      <c r="B5" s="1"/>
      <c r="C5" s="1"/>
      <c r="D5" s="1"/>
      <c r="E5" s="22"/>
      <c r="F5" s="8"/>
    </row>
    <row r="6" spans="1:6" x14ac:dyDescent="0.2">
      <c r="A6" s="43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44" t="s">
        <v>29</v>
      </c>
    </row>
    <row r="7" spans="1:6" ht="25.5" x14ac:dyDescent="0.2">
      <c r="A7" s="17" t="s">
        <v>37</v>
      </c>
      <c r="B7" s="15" t="s">
        <v>23</v>
      </c>
      <c r="C7" s="15" t="s">
        <v>23</v>
      </c>
      <c r="D7" s="45">
        <v>137486</v>
      </c>
      <c r="E7" s="16" t="s">
        <v>23</v>
      </c>
      <c r="F7" s="18" t="s">
        <v>23</v>
      </c>
    </row>
    <row r="8" spans="1:6" ht="51" x14ac:dyDescent="0.2">
      <c r="A8" s="46" t="s">
        <v>39</v>
      </c>
      <c r="B8" s="15" t="s">
        <v>161</v>
      </c>
      <c r="C8" s="15">
        <v>9</v>
      </c>
      <c r="D8" s="73">
        <v>18335</v>
      </c>
      <c r="E8" s="16" t="s">
        <v>23</v>
      </c>
      <c r="F8" s="33" t="s">
        <v>71</v>
      </c>
    </row>
    <row r="9" spans="1:6" ht="47.25" customHeight="1" x14ac:dyDescent="0.2">
      <c r="A9" s="31" t="s">
        <v>38</v>
      </c>
      <c r="B9" s="15" t="s">
        <v>23</v>
      </c>
      <c r="C9" s="15" t="s">
        <v>23</v>
      </c>
      <c r="D9" s="45">
        <v>18335</v>
      </c>
      <c r="E9" s="16" t="s">
        <v>23</v>
      </c>
      <c r="F9" s="18" t="s">
        <v>23</v>
      </c>
    </row>
    <row r="10" spans="1:6" ht="15" thickBot="1" x14ac:dyDescent="0.25">
      <c r="A10" s="47" t="s">
        <v>23</v>
      </c>
      <c r="B10" s="24" t="s">
        <v>23</v>
      </c>
      <c r="C10" s="24" t="s">
        <v>23</v>
      </c>
      <c r="D10" s="48" t="s">
        <v>23</v>
      </c>
      <c r="E10" s="49">
        <f>SUM(D9)+D7</f>
        <v>155821</v>
      </c>
      <c r="F10" s="50" t="s">
        <v>23</v>
      </c>
    </row>
    <row r="11" spans="1:6" x14ac:dyDescent="0.2">
      <c r="A11" s="26"/>
      <c r="B11" s="27"/>
      <c r="C11" s="27"/>
      <c r="D11" s="27"/>
      <c r="E11" s="28"/>
      <c r="F11" s="29"/>
    </row>
    <row r="12" spans="1:6" x14ac:dyDescent="0.2">
      <c r="A12" s="8"/>
      <c r="B12" s="8"/>
      <c r="C12" s="8"/>
      <c r="D12" s="8"/>
      <c r="E12" s="23"/>
      <c r="F12" s="21"/>
    </row>
    <row r="13" spans="1:6" ht="15" x14ac:dyDescent="0.25">
      <c r="A13"/>
      <c r="B13"/>
      <c r="C13"/>
      <c r="D13"/>
      <c r="E13"/>
      <c r="F13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6"/>
  <sheetViews>
    <sheetView showWhiteSpace="0" view="pageLayout" topLeftCell="A49" zoomScaleNormal="100" workbookViewId="0">
      <selection activeCell="F16" sqref="F16"/>
    </sheetView>
  </sheetViews>
  <sheetFormatPr defaultRowHeight="12.75" x14ac:dyDescent="0.2"/>
  <cols>
    <col min="1" max="1" width="19.140625" style="8" customWidth="1"/>
    <col min="2" max="2" width="11.28515625" style="8" bestFit="1" customWidth="1"/>
    <col min="3" max="3" width="6.5703125" style="8" bestFit="1" customWidth="1"/>
    <col min="4" max="4" width="13.140625" style="8" customWidth="1"/>
    <col min="5" max="5" width="14.42578125" style="23" bestFit="1" customWidth="1"/>
    <col min="6" max="6" width="25.85546875" style="8" customWidth="1"/>
    <col min="7" max="7" width="12.7109375" style="8" bestFit="1" customWidth="1"/>
    <col min="8" max="8" width="11.7109375" style="8" bestFit="1" customWidth="1"/>
    <col min="9" max="9" width="12.7109375" style="8" bestFit="1" customWidth="1"/>
    <col min="10" max="10" width="9.140625" style="8"/>
    <col min="11" max="11" width="12.7109375" style="8" bestFit="1" customWidth="1"/>
    <col min="12" max="16384" width="9.140625" style="8"/>
  </cols>
  <sheetData>
    <row r="1" spans="1:6" x14ac:dyDescent="0.2">
      <c r="A1" s="1" t="s">
        <v>4</v>
      </c>
      <c r="B1" s="1"/>
      <c r="C1" s="6"/>
      <c r="D1" s="6"/>
      <c r="E1" s="22"/>
      <c r="F1" s="6"/>
    </row>
    <row r="3" spans="1:6" x14ac:dyDescent="0.2">
      <c r="A3" s="1" t="s">
        <v>27</v>
      </c>
      <c r="B3" s="6"/>
      <c r="C3" s="6"/>
      <c r="D3" s="6"/>
      <c r="E3" s="22"/>
    </row>
    <row r="4" spans="1:6" x14ac:dyDescent="0.2">
      <c r="A4" s="1" t="s">
        <v>28</v>
      </c>
      <c r="B4" s="6"/>
      <c r="C4" s="6"/>
      <c r="D4" s="6"/>
      <c r="E4" s="22"/>
    </row>
    <row r="5" spans="1:6" x14ac:dyDescent="0.2">
      <c r="A5" s="5" t="s">
        <v>5</v>
      </c>
      <c r="B5" s="1" t="s">
        <v>103</v>
      </c>
      <c r="C5" s="1"/>
    </row>
    <row r="6" spans="1:6" ht="13.5" thickBot="1" x14ac:dyDescent="0.25">
      <c r="A6" s="6"/>
      <c r="B6" s="1"/>
      <c r="C6" s="1"/>
      <c r="D6" s="1"/>
      <c r="E6" s="22"/>
    </row>
    <row r="7" spans="1:6" x14ac:dyDescent="0.2">
      <c r="A7" s="35" t="s">
        <v>23</v>
      </c>
      <c r="B7" s="36" t="s">
        <v>6</v>
      </c>
      <c r="C7" s="36" t="s">
        <v>7</v>
      </c>
      <c r="D7" s="36" t="s">
        <v>8</v>
      </c>
      <c r="E7" s="37" t="s">
        <v>3</v>
      </c>
      <c r="F7" s="38" t="s">
        <v>29</v>
      </c>
    </row>
    <row r="8" spans="1:6" x14ac:dyDescent="0.2">
      <c r="A8" s="69" t="s">
        <v>9</v>
      </c>
      <c r="B8" s="106" t="s">
        <v>23</v>
      </c>
      <c r="C8" s="106" t="s">
        <v>23</v>
      </c>
      <c r="D8" s="107">
        <v>9419477</v>
      </c>
      <c r="E8" s="108" t="s">
        <v>23</v>
      </c>
      <c r="F8" s="109" t="s">
        <v>23</v>
      </c>
    </row>
    <row r="9" spans="1:6" x14ac:dyDescent="0.2">
      <c r="A9" s="110" t="s">
        <v>10</v>
      </c>
      <c r="B9" s="53" t="s">
        <v>161</v>
      </c>
      <c r="C9" s="53">
        <v>9</v>
      </c>
      <c r="D9" s="111">
        <v>84906</v>
      </c>
      <c r="E9" s="54" t="s">
        <v>23</v>
      </c>
      <c r="F9" s="112" t="s">
        <v>31</v>
      </c>
    </row>
    <row r="10" spans="1:6" ht="25.5" x14ac:dyDescent="0.2">
      <c r="A10" s="110" t="s">
        <v>23</v>
      </c>
      <c r="B10" s="53" t="s">
        <v>161</v>
      </c>
      <c r="C10" s="53">
        <v>9</v>
      </c>
      <c r="D10" s="111">
        <v>465864</v>
      </c>
      <c r="E10" s="54" t="s">
        <v>23</v>
      </c>
      <c r="F10" s="112" t="s">
        <v>32</v>
      </c>
    </row>
    <row r="11" spans="1:6" ht="25.5" x14ac:dyDescent="0.2">
      <c r="A11" s="110" t="s">
        <v>23</v>
      </c>
      <c r="B11" s="53" t="s">
        <v>161</v>
      </c>
      <c r="C11" s="53">
        <v>9</v>
      </c>
      <c r="D11" s="111">
        <v>504867</v>
      </c>
      <c r="E11" s="54" t="s">
        <v>23</v>
      </c>
      <c r="F11" s="112" t="s">
        <v>67</v>
      </c>
    </row>
    <row r="12" spans="1:6" ht="25.5" x14ac:dyDescent="0.2">
      <c r="A12" s="110" t="s">
        <v>23</v>
      </c>
      <c r="B12" s="53" t="s">
        <v>161</v>
      </c>
      <c r="C12" s="53">
        <v>9</v>
      </c>
      <c r="D12" s="111">
        <v>150</v>
      </c>
      <c r="E12" s="54" t="s">
        <v>23</v>
      </c>
      <c r="F12" s="112" t="s">
        <v>89</v>
      </c>
    </row>
    <row r="13" spans="1:6" ht="25.5" x14ac:dyDescent="0.2">
      <c r="A13" s="110"/>
      <c r="B13" s="53" t="s">
        <v>161</v>
      </c>
      <c r="C13" s="53">
        <v>9</v>
      </c>
      <c r="D13" s="111">
        <v>146399</v>
      </c>
      <c r="E13" s="54" t="s">
        <v>23</v>
      </c>
      <c r="F13" s="112" t="s">
        <v>74</v>
      </c>
    </row>
    <row r="14" spans="1:6" ht="25.5" x14ac:dyDescent="0.2">
      <c r="A14" s="110"/>
      <c r="B14" s="53" t="s">
        <v>161</v>
      </c>
      <c r="C14" s="53">
        <v>9</v>
      </c>
      <c r="D14" s="111">
        <v>3536</v>
      </c>
      <c r="E14" s="54" t="s">
        <v>23</v>
      </c>
      <c r="F14" s="112" t="s">
        <v>36</v>
      </c>
    </row>
    <row r="15" spans="1:6" ht="25.5" x14ac:dyDescent="0.2">
      <c r="A15" s="110" t="s">
        <v>23</v>
      </c>
      <c r="B15" s="53" t="s">
        <v>161</v>
      </c>
      <c r="C15" s="53">
        <v>9</v>
      </c>
      <c r="D15" s="111">
        <v>3054</v>
      </c>
      <c r="E15" s="54" t="s">
        <v>23</v>
      </c>
      <c r="F15" s="112" t="s">
        <v>36</v>
      </c>
    </row>
    <row r="16" spans="1:6" ht="25.5" x14ac:dyDescent="0.2">
      <c r="A16" s="110" t="s">
        <v>23</v>
      </c>
      <c r="B16" s="53" t="s">
        <v>161</v>
      </c>
      <c r="C16" s="53">
        <v>9</v>
      </c>
      <c r="D16" s="111">
        <v>1685</v>
      </c>
      <c r="E16" s="54" t="s">
        <v>23</v>
      </c>
      <c r="F16" s="112" t="s">
        <v>90</v>
      </c>
    </row>
    <row r="17" spans="1:10" ht="25.5" x14ac:dyDescent="0.2">
      <c r="A17" s="110" t="s">
        <v>23</v>
      </c>
      <c r="B17" s="53" t="s">
        <v>161</v>
      </c>
      <c r="C17" s="53">
        <v>9</v>
      </c>
      <c r="D17" s="111">
        <v>150</v>
      </c>
      <c r="E17" s="54" t="s">
        <v>23</v>
      </c>
      <c r="F17" s="112" t="s">
        <v>91</v>
      </c>
    </row>
    <row r="18" spans="1:10" ht="25.5" x14ac:dyDescent="0.2">
      <c r="A18" s="110"/>
      <c r="B18" s="53" t="s">
        <v>161</v>
      </c>
      <c r="C18" s="53">
        <v>9</v>
      </c>
      <c r="D18" s="111">
        <v>150</v>
      </c>
      <c r="E18" s="54" t="s">
        <v>23</v>
      </c>
      <c r="F18" s="112" t="s">
        <v>92</v>
      </c>
    </row>
    <row r="19" spans="1:10" ht="25.5" x14ac:dyDescent="0.2">
      <c r="A19" s="110" t="s">
        <v>23</v>
      </c>
      <c r="B19" s="53" t="s">
        <v>161</v>
      </c>
      <c r="C19" s="53">
        <v>9</v>
      </c>
      <c r="D19" s="111">
        <v>2108</v>
      </c>
      <c r="E19" s="54" t="s">
        <v>23</v>
      </c>
      <c r="F19" s="112" t="s">
        <v>36</v>
      </c>
    </row>
    <row r="20" spans="1:10" ht="25.5" x14ac:dyDescent="0.2">
      <c r="A20" s="110"/>
      <c r="B20" s="53" t="s">
        <v>161</v>
      </c>
      <c r="C20" s="53">
        <v>9</v>
      </c>
      <c r="D20" s="111">
        <v>1501</v>
      </c>
      <c r="E20" s="54" t="s">
        <v>23</v>
      </c>
      <c r="F20" s="112" t="s">
        <v>93</v>
      </c>
    </row>
    <row r="21" spans="1:10" ht="25.5" x14ac:dyDescent="0.2">
      <c r="A21" s="110"/>
      <c r="B21" s="53" t="s">
        <v>161</v>
      </c>
      <c r="C21" s="53">
        <v>9</v>
      </c>
      <c r="D21" s="111">
        <v>1501</v>
      </c>
      <c r="E21" s="54" t="s">
        <v>23</v>
      </c>
      <c r="F21" s="112" t="s">
        <v>94</v>
      </c>
    </row>
    <row r="22" spans="1:10" ht="25.5" x14ac:dyDescent="0.2">
      <c r="A22" s="110"/>
      <c r="B22" s="53" t="s">
        <v>161</v>
      </c>
      <c r="C22" s="53">
        <v>9</v>
      </c>
      <c r="D22" s="111">
        <v>3610</v>
      </c>
      <c r="E22" s="54" t="s">
        <v>23</v>
      </c>
      <c r="F22" s="112" t="s">
        <v>36</v>
      </c>
    </row>
    <row r="23" spans="1:10" ht="25.5" x14ac:dyDescent="0.2">
      <c r="A23" s="110"/>
      <c r="B23" s="53" t="s">
        <v>161</v>
      </c>
      <c r="C23" s="53">
        <v>9</v>
      </c>
      <c r="D23" s="111">
        <v>3617</v>
      </c>
      <c r="E23" s="54" t="s">
        <v>23</v>
      </c>
      <c r="F23" s="61" t="s">
        <v>36</v>
      </c>
    </row>
    <row r="24" spans="1:10" ht="25.5" x14ac:dyDescent="0.2">
      <c r="A24" s="110"/>
      <c r="B24" s="53" t="s">
        <v>161</v>
      </c>
      <c r="C24" s="53">
        <v>9</v>
      </c>
      <c r="D24" s="111">
        <v>2925</v>
      </c>
      <c r="E24" s="54" t="s">
        <v>23</v>
      </c>
      <c r="F24" s="61" t="s">
        <v>36</v>
      </c>
    </row>
    <row r="25" spans="1:10" ht="25.5" x14ac:dyDescent="0.2">
      <c r="A25" s="110" t="s">
        <v>23</v>
      </c>
      <c r="B25" s="53" t="s">
        <v>161</v>
      </c>
      <c r="C25" s="53">
        <v>9</v>
      </c>
      <c r="D25" s="111">
        <v>3260</v>
      </c>
      <c r="E25" s="54" t="s">
        <v>23</v>
      </c>
      <c r="F25" s="61" t="s">
        <v>36</v>
      </c>
    </row>
    <row r="26" spans="1:10" ht="25.5" x14ac:dyDescent="0.2">
      <c r="A26" s="110" t="s">
        <v>23</v>
      </c>
      <c r="B26" s="53" t="s">
        <v>161</v>
      </c>
      <c r="C26" s="53">
        <v>9</v>
      </c>
      <c r="D26" s="111">
        <v>2858</v>
      </c>
      <c r="E26" s="54" t="s">
        <v>23</v>
      </c>
      <c r="F26" s="61" t="s">
        <v>36</v>
      </c>
    </row>
    <row r="27" spans="1:10" ht="25.5" x14ac:dyDescent="0.2">
      <c r="A27" s="110" t="s">
        <v>23</v>
      </c>
      <c r="B27" s="53" t="s">
        <v>161</v>
      </c>
      <c r="C27" s="53">
        <v>9</v>
      </c>
      <c r="D27" s="111">
        <v>3539</v>
      </c>
      <c r="E27" s="54" t="s">
        <v>23</v>
      </c>
      <c r="F27" s="61" t="s">
        <v>36</v>
      </c>
    </row>
    <row r="28" spans="1:10" ht="25.5" x14ac:dyDescent="0.2">
      <c r="A28" s="110"/>
      <c r="B28" s="53" t="s">
        <v>161</v>
      </c>
      <c r="C28" s="53">
        <v>9</v>
      </c>
      <c r="D28" s="111">
        <v>3373</v>
      </c>
      <c r="E28" s="54" t="s">
        <v>23</v>
      </c>
      <c r="F28" s="61" t="s">
        <v>36</v>
      </c>
    </row>
    <row r="29" spans="1:10" ht="25.5" x14ac:dyDescent="0.2">
      <c r="A29" s="110"/>
      <c r="B29" s="53" t="s">
        <v>161</v>
      </c>
      <c r="C29" s="53">
        <v>9</v>
      </c>
      <c r="D29" s="111">
        <v>2</v>
      </c>
      <c r="E29" s="54" t="s">
        <v>23</v>
      </c>
      <c r="F29" s="61" t="s">
        <v>75</v>
      </c>
    </row>
    <row r="30" spans="1:10" ht="25.5" x14ac:dyDescent="0.2">
      <c r="A30" s="110" t="s">
        <v>23</v>
      </c>
      <c r="B30" s="53" t="s">
        <v>161</v>
      </c>
      <c r="C30" s="53">
        <v>9</v>
      </c>
      <c r="D30" s="111">
        <v>4760</v>
      </c>
      <c r="E30" s="54" t="s">
        <v>23</v>
      </c>
      <c r="F30" s="61" t="s">
        <v>36</v>
      </c>
    </row>
    <row r="31" spans="1:10" ht="25.5" x14ac:dyDescent="0.2">
      <c r="A31" s="110"/>
      <c r="B31" s="53" t="s">
        <v>161</v>
      </c>
      <c r="C31" s="53">
        <v>9</v>
      </c>
      <c r="D31" s="111">
        <v>3553</v>
      </c>
      <c r="E31" s="54" t="s">
        <v>23</v>
      </c>
      <c r="F31" s="61" t="s">
        <v>36</v>
      </c>
    </row>
    <row r="32" spans="1:10" ht="25.5" x14ac:dyDescent="0.2">
      <c r="A32" s="110"/>
      <c r="B32" s="53" t="s">
        <v>161</v>
      </c>
      <c r="C32" s="53">
        <v>9</v>
      </c>
      <c r="D32" s="111">
        <v>3113</v>
      </c>
      <c r="E32" s="54" t="s">
        <v>23</v>
      </c>
      <c r="F32" s="61" t="s">
        <v>36</v>
      </c>
      <c r="H32" s="20"/>
      <c r="J32" s="21"/>
    </row>
    <row r="33" spans="1:15" ht="25.5" x14ac:dyDescent="0.2">
      <c r="A33" s="110" t="s">
        <v>23</v>
      </c>
      <c r="B33" s="53" t="s">
        <v>161</v>
      </c>
      <c r="C33" s="53">
        <v>9</v>
      </c>
      <c r="D33" s="111">
        <v>3077</v>
      </c>
      <c r="E33" s="54" t="s">
        <v>23</v>
      </c>
      <c r="F33" s="61" t="s">
        <v>36</v>
      </c>
      <c r="H33" s="21"/>
    </row>
    <row r="34" spans="1:15" ht="25.5" x14ac:dyDescent="0.2">
      <c r="A34" s="110" t="s">
        <v>23</v>
      </c>
      <c r="B34" s="53" t="s">
        <v>161</v>
      </c>
      <c r="C34" s="53">
        <v>9</v>
      </c>
      <c r="D34" s="111">
        <v>2435</v>
      </c>
      <c r="E34" s="54" t="s">
        <v>23</v>
      </c>
      <c r="F34" s="61" t="s">
        <v>36</v>
      </c>
    </row>
    <row r="35" spans="1:15" ht="25.5" x14ac:dyDescent="0.2">
      <c r="A35" s="110"/>
      <c r="B35" s="53" t="s">
        <v>161</v>
      </c>
      <c r="C35" s="53">
        <v>9</v>
      </c>
      <c r="D35" s="111">
        <v>3842</v>
      </c>
      <c r="E35" s="54" t="s">
        <v>23</v>
      </c>
      <c r="F35" s="61" t="s">
        <v>36</v>
      </c>
    </row>
    <row r="36" spans="1:15" ht="25.5" x14ac:dyDescent="0.2">
      <c r="A36" s="110"/>
      <c r="B36" s="53" t="s">
        <v>161</v>
      </c>
      <c r="C36" s="53">
        <v>9</v>
      </c>
      <c r="D36" s="111">
        <v>1374</v>
      </c>
      <c r="E36" s="54" t="s">
        <v>23</v>
      </c>
      <c r="F36" s="61" t="s">
        <v>36</v>
      </c>
      <c r="N36" s="21"/>
      <c r="O36" s="21"/>
    </row>
    <row r="37" spans="1:15" ht="25.5" x14ac:dyDescent="0.2">
      <c r="A37" s="110"/>
      <c r="B37" s="53" t="s">
        <v>161</v>
      </c>
      <c r="C37" s="53">
        <v>9</v>
      </c>
      <c r="D37" s="111">
        <v>3562</v>
      </c>
      <c r="E37" s="54" t="s">
        <v>23</v>
      </c>
      <c r="F37" s="112" t="s">
        <v>36</v>
      </c>
      <c r="N37" s="21"/>
      <c r="O37" s="21"/>
    </row>
    <row r="38" spans="1:15" ht="25.5" x14ac:dyDescent="0.2">
      <c r="A38" s="110"/>
      <c r="B38" s="53" t="s">
        <v>161</v>
      </c>
      <c r="C38" s="53">
        <v>9</v>
      </c>
      <c r="D38" s="111">
        <v>3113</v>
      </c>
      <c r="E38" s="54" t="s">
        <v>23</v>
      </c>
      <c r="F38" s="112" t="s">
        <v>36</v>
      </c>
      <c r="N38" s="21"/>
      <c r="O38" s="21"/>
    </row>
    <row r="39" spans="1:15" ht="25.5" x14ac:dyDescent="0.2">
      <c r="A39" s="110"/>
      <c r="B39" s="53" t="s">
        <v>161</v>
      </c>
      <c r="C39" s="53">
        <v>9</v>
      </c>
      <c r="D39" s="111">
        <v>3443</v>
      </c>
      <c r="E39" s="54" t="s">
        <v>23</v>
      </c>
      <c r="F39" s="112" t="s">
        <v>36</v>
      </c>
      <c r="N39" s="21"/>
      <c r="O39" s="21"/>
    </row>
    <row r="40" spans="1:15" ht="25.5" x14ac:dyDescent="0.2">
      <c r="A40" s="110"/>
      <c r="B40" s="53" t="s">
        <v>161</v>
      </c>
      <c r="C40" s="53">
        <v>9</v>
      </c>
      <c r="D40" s="111">
        <v>3739</v>
      </c>
      <c r="E40" s="54" t="s">
        <v>23</v>
      </c>
      <c r="F40" s="112" t="s">
        <v>36</v>
      </c>
    </row>
    <row r="41" spans="1:15" ht="25.5" x14ac:dyDescent="0.2">
      <c r="A41" s="110"/>
      <c r="B41" s="53" t="s">
        <v>161</v>
      </c>
      <c r="C41" s="53">
        <v>9</v>
      </c>
      <c r="D41" s="111">
        <v>3927</v>
      </c>
      <c r="E41" s="54" t="s">
        <v>23</v>
      </c>
      <c r="F41" s="112" t="s">
        <v>36</v>
      </c>
    </row>
    <row r="42" spans="1:15" ht="25.5" x14ac:dyDescent="0.2">
      <c r="A42" s="110"/>
      <c r="B42" s="53" t="s">
        <v>161</v>
      </c>
      <c r="C42" s="53">
        <v>9</v>
      </c>
      <c r="D42" s="111">
        <v>50</v>
      </c>
      <c r="E42" s="54" t="s">
        <v>23</v>
      </c>
      <c r="F42" s="112" t="s">
        <v>95</v>
      </c>
    </row>
    <row r="43" spans="1:15" ht="25.5" x14ac:dyDescent="0.2">
      <c r="A43" s="110"/>
      <c r="B43" s="53" t="s">
        <v>161</v>
      </c>
      <c r="C43" s="53">
        <v>9</v>
      </c>
      <c r="D43" s="111">
        <v>50</v>
      </c>
      <c r="E43" s="54" t="s">
        <v>23</v>
      </c>
      <c r="F43" s="112" t="s">
        <v>95</v>
      </c>
    </row>
    <row r="44" spans="1:15" ht="25.5" x14ac:dyDescent="0.2">
      <c r="A44" s="110"/>
      <c r="B44" s="53" t="s">
        <v>161</v>
      </c>
      <c r="C44" s="53">
        <v>9</v>
      </c>
      <c r="D44" s="111">
        <v>1553</v>
      </c>
      <c r="E44" s="54" t="s">
        <v>23</v>
      </c>
      <c r="F44" s="112" t="s">
        <v>162</v>
      </c>
    </row>
    <row r="45" spans="1:15" ht="25.5" x14ac:dyDescent="0.2">
      <c r="A45" s="110"/>
      <c r="B45" s="53" t="s">
        <v>161</v>
      </c>
      <c r="C45" s="53">
        <v>9</v>
      </c>
      <c r="D45" s="111">
        <v>428</v>
      </c>
      <c r="E45" s="54" t="s">
        <v>23</v>
      </c>
      <c r="F45" s="112" t="s">
        <v>162</v>
      </c>
    </row>
    <row r="46" spans="1:15" ht="25.5" x14ac:dyDescent="0.2">
      <c r="A46" s="110"/>
      <c r="B46" s="53" t="s">
        <v>161</v>
      </c>
      <c r="C46" s="53">
        <v>9</v>
      </c>
      <c r="D46" s="111">
        <v>856</v>
      </c>
      <c r="E46" s="54" t="s">
        <v>23</v>
      </c>
      <c r="F46" s="112" t="s">
        <v>96</v>
      </c>
    </row>
    <row r="47" spans="1:15" ht="25.5" x14ac:dyDescent="0.2">
      <c r="A47" s="110"/>
      <c r="B47" s="53" t="s">
        <v>161</v>
      </c>
      <c r="C47" s="53">
        <v>9</v>
      </c>
      <c r="D47" s="111">
        <v>3233</v>
      </c>
      <c r="E47" s="54" t="s">
        <v>23</v>
      </c>
      <c r="F47" s="112" t="s">
        <v>36</v>
      </c>
    </row>
    <row r="48" spans="1:15" ht="25.5" x14ac:dyDescent="0.2">
      <c r="A48" s="110"/>
      <c r="B48" s="53" t="s">
        <v>161</v>
      </c>
      <c r="C48" s="53">
        <v>9</v>
      </c>
      <c r="D48" s="111">
        <v>50</v>
      </c>
      <c r="E48" s="54" t="s">
        <v>23</v>
      </c>
      <c r="F48" s="112" t="s">
        <v>97</v>
      </c>
    </row>
    <row r="49" spans="1:6" ht="25.5" x14ac:dyDescent="0.2">
      <c r="A49" s="110"/>
      <c r="B49" s="53" t="s">
        <v>161</v>
      </c>
      <c r="C49" s="53">
        <v>9</v>
      </c>
      <c r="D49" s="111">
        <v>2819</v>
      </c>
      <c r="E49" s="54" t="s">
        <v>23</v>
      </c>
      <c r="F49" s="112" t="s">
        <v>36</v>
      </c>
    </row>
    <row r="50" spans="1:6" ht="25.5" x14ac:dyDescent="0.2">
      <c r="A50" s="110"/>
      <c r="B50" s="53" t="s">
        <v>161</v>
      </c>
      <c r="C50" s="53">
        <v>9</v>
      </c>
      <c r="D50" s="111">
        <v>3264</v>
      </c>
      <c r="E50" s="54" t="s">
        <v>23</v>
      </c>
      <c r="F50" s="112" t="s">
        <v>36</v>
      </c>
    </row>
    <row r="51" spans="1:6" ht="25.5" x14ac:dyDescent="0.2">
      <c r="A51" s="110"/>
      <c r="B51" s="53" t="s">
        <v>161</v>
      </c>
      <c r="C51" s="53">
        <v>9</v>
      </c>
      <c r="D51" s="111">
        <v>270</v>
      </c>
      <c r="E51" s="54" t="s">
        <v>23</v>
      </c>
      <c r="F51" s="112" t="s">
        <v>162</v>
      </c>
    </row>
    <row r="52" spans="1:6" ht="25.5" x14ac:dyDescent="0.2">
      <c r="A52" s="110"/>
      <c r="B52" s="53" t="s">
        <v>161</v>
      </c>
      <c r="C52" s="53">
        <v>9</v>
      </c>
      <c r="D52" s="111">
        <v>2751</v>
      </c>
      <c r="E52" s="54" t="s">
        <v>23</v>
      </c>
      <c r="F52" s="112" t="s">
        <v>68</v>
      </c>
    </row>
    <row r="53" spans="1:6" ht="25.5" x14ac:dyDescent="0.2">
      <c r="A53" s="110"/>
      <c r="B53" s="53" t="s">
        <v>161</v>
      </c>
      <c r="C53" s="53">
        <v>9</v>
      </c>
      <c r="D53" s="111">
        <v>3685</v>
      </c>
      <c r="E53" s="54" t="s">
        <v>23</v>
      </c>
      <c r="F53" s="112" t="s">
        <v>68</v>
      </c>
    </row>
    <row r="54" spans="1:6" ht="25.5" x14ac:dyDescent="0.2">
      <c r="A54" s="110"/>
      <c r="B54" s="53" t="s">
        <v>161</v>
      </c>
      <c r="C54" s="53">
        <v>9</v>
      </c>
      <c r="D54" s="111">
        <v>3210</v>
      </c>
      <c r="E54" s="54" t="s">
        <v>23</v>
      </c>
      <c r="F54" s="112" t="s">
        <v>36</v>
      </c>
    </row>
    <row r="55" spans="1:6" ht="25.5" x14ac:dyDescent="0.2">
      <c r="A55" s="110"/>
      <c r="B55" s="53" t="s">
        <v>161</v>
      </c>
      <c r="C55" s="53">
        <v>9</v>
      </c>
      <c r="D55" s="111">
        <v>3559</v>
      </c>
      <c r="E55" s="54" t="s">
        <v>23</v>
      </c>
      <c r="F55" s="112" t="s">
        <v>36</v>
      </c>
    </row>
    <row r="56" spans="1:6" ht="25.5" x14ac:dyDescent="0.2">
      <c r="A56" s="110"/>
      <c r="B56" s="53" t="s">
        <v>161</v>
      </c>
      <c r="C56" s="53">
        <v>9</v>
      </c>
      <c r="D56" s="111">
        <v>3802</v>
      </c>
      <c r="E56" s="54" t="s">
        <v>23</v>
      </c>
      <c r="F56" s="112" t="s">
        <v>36</v>
      </c>
    </row>
    <row r="57" spans="1:6" ht="25.5" x14ac:dyDescent="0.2">
      <c r="A57" s="110"/>
      <c r="B57" s="53" t="s">
        <v>161</v>
      </c>
      <c r="C57" s="53">
        <v>9</v>
      </c>
      <c r="D57" s="111">
        <v>3062</v>
      </c>
      <c r="E57" s="54" t="s">
        <v>23</v>
      </c>
      <c r="F57" s="112" t="s">
        <v>36</v>
      </c>
    </row>
    <row r="58" spans="1:6" ht="25.5" x14ac:dyDescent="0.2">
      <c r="A58" s="110"/>
      <c r="B58" s="53" t="s">
        <v>161</v>
      </c>
      <c r="C58" s="53">
        <v>9</v>
      </c>
      <c r="D58" s="111">
        <v>4995</v>
      </c>
      <c r="E58" s="54" t="s">
        <v>23</v>
      </c>
      <c r="F58" s="112" t="s">
        <v>36</v>
      </c>
    </row>
    <row r="59" spans="1:6" ht="25.5" x14ac:dyDescent="0.2">
      <c r="A59" s="110"/>
      <c r="B59" s="53" t="s">
        <v>161</v>
      </c>
      <c r="C59" s="53">
        <v>9</v>
      </c>
      <c r="D59" s="111">
        <v>3708</v>
      </c>
      <c r="E59" s="54" t="s">
        <v>23</v>
      </c>
      <c r="F59" s="112" t="s">
        <v>36</v>
      </c>
    </row>
    <row r="60" spans="1:6" ht="25.5" x14ac:dyDescent="0.2">
      <c r="A60" s="110"/>
      <c r="B60" s="53" t="s">
        <v>161</v>
      </c>
      <c r="C60" s="53">
        <v>9</v>
      </c>
      <c r="D60" s="111">
        <v>3584</v>
      </c>
      <c r="E60" s="54" t="s">
        <v>23</v>
      </c>
      <c r="F60" s="112" t="s">
        <v>36</v>
      </c>
    </row>
    <row r="61" spans="1:6" ht="25.5" x14ac:dyDescent="0.2">
      <c r="A61" s="110"/>
      <c r="B61" s="53" t="s">
        <v>161</v>
      </c>
      <c r="C61" s="53">
        <v>9</v>
      </c>
      <c r="D61" s="111">
        <v>2096</v>
      </c>
      <c r="E61" s="54" t="s">
        <v>23</v>
      </c>
      <c r="F61" s="112" t="s">
        <v>36</v>
      </c>
    </row>
    <row r="62" spans="1:6" ht="25.5" x14ac:dyDescent="0.2">
      <c r="A62" s="110"/>
      <c r="B62" s="53" t="s">
        <v>161</v>
      </c>
      <c r="C62" s="53">
        <v>9</v>
      </c>
      <c r="D62" s="111">
        <v>675</v>
      </c>
      <c r="E62" s="54" t="s">
        <v>23</v>
      </c>
      <c r="F62" s="112" t="s">
        <v>36</v>
      </c>
    </row>
    <row r="63" spans="1:6" ht="25.5" x14ac:dyDescent="0.2">
      <c r="A63" s="110"/>
      <c r="B63" s="53" t="s">
        <v>161</v>
      </c>
      <c r="C63" s="53">
        <v>9</v>
      </c>
      <c r="D63" s="111">
        <v>200</v>
      </c>
      <c r="E63" s="54"/>
      <c r="F63" s="112" t="s">
        <v>163</v>
      </c>
    </row>
    <row r="64" spans="1:6" ht="25.5" x14ac:dyDescent="0.2">
      <c r="A64" s="110"/>
      <c r="B64" s="53" t="s">
        <v>161</v>
      </c>
      <c r="C64" s="53">
        <v>9</v>
      </c>
      <c r="D64" s="111">
        <v>150</v>
      </c>
      <c r="E64" s="54"/>
      <c r="F64" s="112" t="s">
        <v>98</v>
      </c>
    </row>
    <row r="65" spans="1:8" x14ac:dyDescent="0.2">
      <c r="A65" s="110"/>
      <c r="B65" s="53" t="s">
        <v>161</v>
      </c>
      <c r="C65" s="53">
        <v>9</v>
      </c>
      <c r="D65" s="111">
        <v>3498</v>
      </c>
      <c r="E65" s="54"/>
      <c r="F65" s="112" t="s">
        <v>30</v>
      </c>
    </row>
    <row r="66" spans="1:8" x14ac:dyDescent="0.2">
      <c r="A66" s="110"/>
      <c r="B66" s="53" t="s">
        <v>161</v>
      </c>
      <c r="C66" s="53">
        <v>23</v>
      </c>
      <c r="D66" s="8">
        <v>1081</v>
      </c>
      <c r="E66" s="149"/>
      <c r="F66" s="150" t="s">
        <v>216</v>
      </c>
    </row>
    <row r="67" spans="1:8" x14ac:dyDescent="0.2">
      <c r="A67" s="110"/>
      <c r="B67" s="53"/>
      <c r="C67" s="53"/>
      <c r="D67" s="150"/>
      <c r="E67" s="150"/>
      <c r="F67" s="150"/>
    </row>
    <row r="68" spans="1:8" x14ac:dyDescent="0.2">
      <c r="A68" s="110"/>
      <c r="B68" s="53"/>
      <c r="C68" s="53"/>
      <c r="E68" s="149"/>
      <c r="F68" s="150"/>
    </row>
    <row r="69" spans="1:8" x14ac:dyDescent="0.2">
      <c r="A69" s="57" t="s">
        <v>11</v>
      </c>
      <c r="B69" s="53"/>
      <c r="C69" s="53"/>
      <c r="D69" s="113">
        <f>SUM(D9:D66)</f>
        <v>1331622</v>
      </c>
      <c r="E69" s="54" t="s">
        <v>23</v>
      </c>
      <c r="F69" s="114" t="s">
        <v>23</v>
      </c>
    </row>
    <row r="70" spans="1:8" x14ac:dyDescent="0.2">
      <c r="A70" s="115" t="s">
        <v>23</v>
      </c>
      <c r="B70" s="53"/>
      <c r="C70" s="53"/>
      <c r="D70" s="53" t="s">
        <v>23</v>
      </c>
      <c r="E70" s="54">
        <f>(D69)+D8</f>
        <v>10751099</v>
      </c>
      <c r="F70" s="114" t="s">
        <v>23</v>
      </c>
      <c r="G70" s="143"/>
      <c r="H70" s="144"/>
    </row>
    <row r="71" spans="1:8" x14ac:dyDescent="0.2">
      <c r="A71" s="116" t="s">
        <v>44</v>
      </c>
      <c r="B71" s="53" t="s">
        <v>161</v>
      </c>
      <c r="C71" s="53"/>
      <c r="D71" s="117">
        <v>453698</v>
      </c>
      <c r="E71" s="54" t="s">
        <v>23</v>
      </c>
      <c r="F71" s="114" t="s">
        <v>23</v>
      </c>
    </row>
    <row r="72" spans="1:8" ht="28.5" customHeight="1" x14ac:dyDescent="0.2">
      <c r="A72" s="118" t="s">
        <v>45</v>
      </c>
      <c r="B72" s="53" t="s">
        <v>161</v>
      </c>
      <c r="C72" s="53">
        <v>9</v>
      </c>
      <c r="D72" s="119">
        <v>4033</v>
      </c>
      <c r="E72" s="54" t="s">
        <v>23</v>
      </c>
      <c r="F72" s="120" t="s">
        <v>31</v>
      </c>
    </row>
    <row r="73" spans="1:8" ht="25.5" x14ac:dyDescent="0.2">
      <c r="A73" s="115" t="s">
        <v>23</v>
      </c>
      <c r="B73" s="53" t="s">
        <v>161</v>
      </c>
      <c r="C73" s="53">
        <v>9</v>
      </c>
      <c r="D73" s="119">
        <v>20297</v>
      </c>
      <c r="E73" s="54" t="s">
        <v>23</v>
      </c>
      <c r="F73" s="120" t="s">
        <v>32</v>
      </c>
    </row>
    <row r="74" spans="1:8" ht="25.5" x14ac:dyDescent="0.2">
      <c r="A74" s="115" t="s">
        <v>23</v>
      </c>
      <c r="B74" s="53" t="s">
        <v>161</v>
      </c>
      <c r="C74" s="53">
        <v>9</v>
      </c>
      <c r="D74" s="119">
        <v>22891</v>
      </c>
      <c r="E74" s="54" t="s">
        <v>23</v>
      </c>
      <c r="F74" s="59" t="s">
        <v>99</v>
      </c>
    </row>
    <row r="75" spans="1:8" ht="25.5" x14ac:dyDescent="0.2">
      <c r="A75" s="115" t="s">
        <v>23</v>
      </c>
      <c r="B75" s="53" t="s">
        <v>161</v>
      </c>
      <c r="C75" s="53">
        <v>9</v>
      </c>
      <c r="D75" s="119">
        <v>4867</v>
      </c>
      <c r="E75" s="54" t="s">
        <v>23</v>
      </c>
      <c r="F75" s="59" t="s">
        <v>164</v>
      </c>
    </row>
    <row r="76" spans="1:8" ht="25.5" x14ac:dyDescent="0.2">
      <c r="A76" s="115"/>
      <c r="B76" s="53" t="s">
        <v>161</v>
      </c>
      <c r="C76" s="53">
        <v>9</v>
      </c>
      <c r="D76" s="119">
        <v>202</v>
      </c>
      <c r="E76" s="54"/>
      <c r="F76" s="59" t="s">
        <v>36</v>
      </c>
    </row>
    <row r="77" spans="1:8" ht="25.5" x14ac:dyDescent="0.2">
      <c r="A77" s="115" t="s">
        <v>23</v>
      </c>
      <c r="B77" s="53" t="s">
        <v>161</v>
      </c>
      <c r="C77" s="53">
        <v>9</v>
      </c>
      <c r="D77" s="119">
        <v>202</v>
      </c>
      <c r="E77" s="54" t="s">
        <v>23</v>
      </c>
      <c r="F77" s="59" t="s">
        <v>36</v>
      </c>
    </row>
    <row r="78" spans="1:8" ht="25.5" x14ac:dyDescent="0.2">
      <c r="A78" s="115" t="s">
        <v>23</v>
      </c>
      <c r="B78" s="53" t="s">
        <v>161</v>
      </c>
      <c r="C78" s="53">
        <v>9</v>
      </c>
      <c r="D78" s="119">
        <v>202</v>
      </c>
      <c r="E78" s="54" t="s">
        <v>23</v>
      </c>
      <c r="F78" s="59" t="s">
        <v>36</v>
      </c>
    </row>
    <row r="79" spans="1:8" ht="25.5" x14ac:dyDescent="0.2">
      <c r="A79" s="115"/>
      <c r="B79" s="53" t="s">
        <v>161</v>
      </c>
      <c r="C79" s="53">
        <v>9</v>
      </c>
      <c r="D79" s="119">
        <v>122</v>
      </c>
      <c r="E79" s="54"/>
      <c r="F79" s="59" t="s">
        <v>36</v>
      </c>
    </row>
    <row r="80" spans="1:8" ht="25.5" x14ac:dyDescent="0.2">
      <c r="A80" s="115"/>
      <c r="B80" s="53" t="s">
        <v>161</v>
      </c>
      <c r="C80" s="53">
        <v>9</v>
      </c>
      <c r="D80" s="119">
        <v>183</v>
      </c>
      <c r="E80" s="54"/>
      <c r="F80" s="59" t="s">
        <v>36</v>
      </c>
    </row>
    <row r="81" spans="1:6" ht="25.5" x14ac:dyDescent="0.2">
      <c r="A81" s="115"/>
      <c r="B81" s="53" t="s">
        <v>161</v>
      </c>
      <c r="C81" s="53">
        <v>9</v>
      </c>
      <c r="D81" s="119">
        <v>173</v>
      </c>
      <c r="E81" s="54"/>
      <c r="F81" s="59" t="s">
        <v>36</v>
      </c>
    </row>
    <row r="82" spans="1:6" ht="25.5" x14ac:dyDescent="0.2">
      <c r="A82" s="115"/>
      <c r="B82" s="53" t="s">
        <v>161</v>
      </c>
      <c r="C82" s="53">
        <v>9</v>
      </c>
      <c r="D82" s="119">
        <v>172</v>
      </c>
      <c r="E82" s="54"/>
      <c r="F82" s="59" t="s">
        <v>36</v>
      </c>
    </row>
    <row r="83" spans="1:6" ht="25.5" x14ac:dyDescent="0.2">
      <c r="A83" s="115"/>
      <c r="B83" s="53" t="s">
        <v>161</v>
      </c>
      <c r="C83" s="53">
        <v>9</v>
      </c>
      <c r="D83" s="119">
        <v>106</v>
      </c>
      <c r="E83" s="54"/>
      <c r="F83" s="59" t="s">
        <v>36</v>
      </c>
    </row>
    <row r="84" spans="1:6" ht="25.5" x14ac:dyDescent="0.2">
      <c r="A84" s="115"/>
      <c r="B84" s="53" t="s">
        <v>161</v>
      </c>
      <c r="C84" s="53">
        <v>9</v>
      </c>
      <c r="D84" s="119">
        <v>150</v>
      </c>
      <c r="E84" s="54"/>
      <c r="F84" s="59" t="s">
        <v>36</v>
      </c>
    </row>
    <row r="85" spans="1:6" ht="25.5" x14ac:dyDescent="0.2">
      <c r="A85" s="115"/>
      <c r="B85" s="53" t="s">
        <v>161</v>
      </c>
      <c r="C85" s="53">
        <v>9</v>
      </c>
      <c r="D85" s="119">
        <v>164</v>
      </c>
      <c r="E85" s="54"/>
      <c r="F85" s="59" t="s">
        <v>36</v>
      </c>
    </row>
    <row r="86" spans="1:6" ht="25.5" x14ac:dyDescent="0.2">
      <c r="A86" s="115"/>
      <c r="B86" s="53" t="s">
        <v>161</v>
      </c>
      <c r="C86" s="53">
        <v>9</v>
      </c>
      <c r="D86" s="119">
        <v>202</v>
      </c>
      <c r="E86" s="54"/>
      <c r="F86" s="59" t="s">
        <v>36</v>
      </c>
    </row>
    <row r="87" spans="1:6" ht="25.5" x14ac:dyDescent="0.2">
      <c r="A87" s="115"/>
      <c r="B87" s="53" t="s">
        <v>161</v>
      </c>
      <c r="C87" s="53">
        <v>9</v>
      </c>
      <c r="D87" s="119">
        <v>145</v>
      </c>
      <c r="E87" s="54"/>
      <c r="F87" s="59" t="s">
        <v>36</v>
      </c>
    </row>
    <row r="88" spans="1:6" ht="25.5" x14ac:dyDescent="0.2">
      <c r="A88" s="115"/>
      <c r="B88" s="53" t="s">
        <v>161</v>
      </c>
      <c r="C88" s="53">
        <v>9</v>
      </c>
      <c r="D88" s="119">
        <v>123</v>
      </c>
      <c r="E88" s="54"/>
      <c r="F88" s="59" t="s">
        <v>36</v>
      </c>
    </row>
    <row r="89" spans="1:6" ht="25.5" x14ac:dyDescent="0.2">
      <c r="A89" s="115"/>
      <c r="B89" s="53" t="s">
        <v>161</v>
      </c>
      <c r="C89" s="53">
        <v>9</v>
      </c>
      <c r="D89" s="119">
        <v>202</v>
      </c>
      <c r="E89" s="54"/>
      <c r="F89" s="59" t="s">
        <v>36</v>
      </c>
    </row>
    <row r="90" spans="1:6" ht="25.5" x14ac:dyDescent="0.2">
      <c r="A90" s="115"/>
      <c r="B90" s="53" t="s">
        <v>161</v>
      </c>
      <c r="C90" s="53">
        <v>9</v>
      </c>
      <c r="D90" s="119">
        <v>191</v>
      </c>
      <c r="E90" s="54"/>
      <c r="F90" s="59" t="s">
        <v>36</v>
      </c>
    </row>
    <row r="91" spans="1:6" ht="25.5" x14ac:dyDescent="0.2">
      <c r="A91" s="115"/>
      <c r="B91" s="53" t="s">
        <v>161</v>
      </c>
      <c r="C91" s="53">
        <v>9</v>
      </c>
      <c r="D91" s="119">
        <v>154</v>
      </c>
      <c r="E91" s="54"/>
      <c r="F91" s="59" t="s">
        <v>36</v>
      </c>
    </row>
    <row r="92" spans="1:6" ht="25.5" x14ac:dyDescent="0.2">
      <c r="A92" s="115" t="s">
        <v>23</v>
      </c>
      <c r="B92" s="53" t="s">
        <v>161</v>
      </c>
      <c r="C92" s="53">
        <v>9</v>
      </c>
      <c r="D92" s="119">
        <v>165</v>
      </c>
      <c r="E92" s="54" t="s">
        <v>23</v>
      </c>
      <c r="F92" s="59" t="s">
        <v>36</v>
      </c>
    </row>
    <row r="93" spans="1:6" ht="25.5" x14ac:dyDescent="0.2">
      <c r="A93" s="115" t="s">
        <v>23</v>
      </c>
      <c r="B93" s="53" t="s">
        <v>161</v>
      </c>
      <c r="C93" s="53">
        <v>9</v>
      </c>
      <c r="D93" s="119">
        <v>134</v>
      </c>
      <c r="E93" s="54" t="s">
        <v>23</v>
      </c>
      <c r="F93" s="59" t="s">
        <v>36</v>
      </c>
    </row>
    <row r="94" spans="1:6" ht="25.5" x14ac:dyDescent="0.2">
      <c r="A94" s="115"/>
      <c r="B94" s="53" t="s">
        <v>161</v>
      </c>
      <c r="C94" s="53">
        <v>9</v>
      </c>
      <c r="D94" s="119">
        <v>192</v>
      </c>
      <c r="E94" s="54"/>
      <c r="F94" s="59" t="s">
        <v>36</v>
      </c>
    </row>
    <row r="95" spans="1:6" ht="25.5" x14ac:dyDescent="0.2">
      <c r="A95" s="115"/>
      <c r="B95" s="53" t="s">
        <v>161</v>
      </c>
      <c r="C95" s="53">
        <v>9</v>
      </c>
      <c r="D95" s="119">
        <v>183</v>
      </c>
      <c r="E95" s="54"/>
      <c r="F95" s="59" t="s">
        <v>36</v>
      </c>
    </row>
    <row r="96" spans="1:6" ht="25.5" x14ac:dyDescent="0.2">
      <c r="A96" s="115"/>
      <c r="B96" s="53" t="s">
        <v>161</v>
      </c>
      <c r="C96" s="53">
        <v>9</v>
      </c>
      <c r="D96" s="119">
        <v>161</v>
      </c>
      <c r="E96" s="54"/>
      <c r="F96" s="59" t="s">
        <v>36</v>
      </c>
    </row>
    <row r="97" spans="1:20" ht="25.5" x14ac:dyDescent="0.2">
      <c r="A97" s="115"/>
      <c r="B97" s="53" t="s">
        <v>161</v>
      </c>
      <c r="C97" s="53">
        <v>9</v>
      </c>
      <c r="D97" s="119">
        <v>144</v>
      </c>
      <c r="E97" s="54" t="s">
        <v>23</v>
      </c>
      <c r="F97" s="59" t="s">
        <v>36</v>
      </c>
    </row>
    <row r="98" spans="1:20" ht="25.5" x14ac:dyDescent="0.2">
      <c r="A98" s="115"/>
      <c r="B98" s="53" t="s">
        <v>161</v>
      </c>
      <c r="C98" s="53">
        <v>9</v>
      </c>
      <c r="D98" s="119">
        <v>181</v>
      </c>
      <c r="E98" s="54" t="s">
        <v>23</v>
      </c>
      <c r="F98" s="59" t="s">
        <v>36</v>
      </c>
    </row>
    <row r="99" spans="1:20" ht="25.5" x14ac:dyDescent="0.2">
      <c r="A99" s="115"/>
      <c r="B99" s="53" t="s">
        <v>161</v>
      </c>
      <c r="C99" s="53">
        <v>9</v>
      </c>
      <c r="D99" s="119">
        <v>191</v>
      </c>
      <c r="E99" s="54"/>
      <c r="F99" s="59" t="s">
        <v>36</v>
      </c>
    </row>
    <row r="100" spans="1:20" ht="25.5" x14ac:dyDescent="0.2">
      <c r="A100" s="115"/>
      <c r="B100" s="53" t="s">
        <v>161</v>
      </c>
      <c r="C100" s="53">
        <v>9</v>
      </c>
      <c r="D100" s="119">
        <v>192</v>
      </c>
      <c r="E100" s="54"/>
      <c r="F100" s="59" t="s">
        <v>36</v>
      </c>
    </row>
    <row r="101" spans="1:20" ht="25.5" x14ac:dyDescent="0.2">
      <c r="A101" s="115"/>
      <c r="B101" s="53" t="s">
        <v>161</v>
      </c>
      <c r="C101" s="53">
        <v>9</v>
      </c>
      <c r="D101" s="119">
        <v>193</v>
      </c>
      <c r="E101" s="54"/>
      <c r="F101" s="59" t="s">
        <v>36</v>
      </c>
    </row>
    <row r="102" spans="1:20" ht="25.5" x14ac:dyDescent="0.2">
      <c r="A102" s="115"/>
      <c r="B102" s="53" t="s">
        <v>161</v>
      </c>
      <c r="C102" s="53">
        <v>9</v>
      </c>
      <c r="D102" s="119">
        <v>200</v>
      </c>
      <c r="E102" s="54"/>
      <c r="F102" s="59" t="s">
        <v>36</v>
      </c>
    </row>
    <row r="103" spans="1:20" ht="25.5" x14ac:dyDescent="0.2">
      <c r="A103" s="115"/>
      <c r="B103" s="53" t="s">
        <v>161</v>
      </c>
      <c r="C103" s="53">
        <v>9</v>
      </c>
      <c r="D103" s="119">
        <v>55</v>
      </c>
      <c r="E103" s="54"/>
      <c r="F103" s="59" t="s">
        <v>36</v>
      </c>
    </row>
    <row r="104" spans="1:20" ht="25.5" x14ac:dyDescent="0.2">
      <c r="A104" s="115"/>
      <c r="B104" s="53" t="s">
        <v>161</v>
      </c>
      <c r="C104" s="53">
        <v>9</v>
      </c>
      <c r="D104" s="119">
        <v>149</v>
      </c>
      <c r="E104" s="54"/>
      <c r="F104" s="59" t="s">
        <v>36</v>
      </c>
    </row>
    <row r="105" spans="1:20" ht="25.5" x14ac:dyDescent="0.2">
      <c r="A105" s="115"/>
      <c r="B105" s="53" t="s">
        <v>161</v>
      </c>
      <c r="C105" s="53">
        <v>9</v>
      </c>
      <c r="D105" s="119">
        <v>148</v>
      </c>
      <c r="E105" s="54"/>
      <c r="F105" s="59" t="s">
        <v>36</v>
      </c>
    </row>
    <row r="106" spans="1:20" ht="25.5" x14ac:dyDescent="0.2">
      <c r="A106" s="115" t="s">
        <v>23</v>
      </c>
      <c r="B106" s="53" t="s">
        <v>161</v>
      </c>
      <c r="C106" s="53">
        <v>9</v>
      </c>
      <c r="D106" s="119">
        <v>195</v>
      </c>
      <c r="E106" s="54" t="s">
        <v>23</v>
      </c>
      <c r="F106" s="59" t="s">
        <v>36</v>
      </c>
      <c r="N106" s="21"/>
      <c r="O106" s="21"/>
      <c r="P106" s="21"/>
      <c r="Q106" s="21"/>
      <c r="R106" s="21"/>
      <c r="S106" s="21"/>
      <c r="T106" s="21"/>
    </row>
    <row r="107" spans="1:20" ht="25.5" x14ac:dyDescent="0.2">
      <c r="A107" s="115" t="s">
        <v>23</v>
      </c>
      <c r="B107" s="53" t="s">
        <v>161</v>
      </c>
      <c r="C107" s="53">
        <v>9</v>
      </c>
      <c r="D107" s="119">
        <v>192</v>
      </c>
      <c r="E107" s="54" t="s">
        <v>23</v>
      </c>
      <c r="F107" s="59" t="s">
        <v>67</v>
      </c>
      <c r="N107" s="21"/>
      <c r="O107" s="21"/>
      <c r="P107" s="21"/>
      <c r="Q107" s="21"/>
      <c r="R107" s="21"/>
      <c r="S107" s="21"/>
      <c r="T107" s="21"/>
    </row>
    <row r="108" spans="1:20" ht="25.5" x14ac:dyDescent="0.2">
      <c r="A108" s="115"/>
      <c r="B108" s="53" t="s">
        <v>161</v>
      </c>
      <c r="C108" s="53">
        <v>9</v>
      </c>
      <c r="D108" s="119">
        <v>97</v>
      </c>
      <c r="E108" s="54"/>
      <c r="F108" s="59" t="s">
        <v>67</v>
      </c>
      <c r="N108" s="21"/>
      <c r="O108" s="21"/>
      <c r="P108" s="21"/>
      <c r="Q108" s="21"/>
      <c r="R108" s="21"/>
      <c r="S108" s="21"/>
      <c r="T108" s="21"/>
    </row>
    <row r="109" spans="1:20" ht="25.5" x14ac:dyDescent="0.2">
      <c r="A109" s="115"/>
      <c r="B109" s="53" t="s">
        <v>161</v>
      </c>
      <c r="C109" s="53">
        <v>9</v>
      </c>
      <c r="D109" s="119">
        <v>124</v>
      </c>
      <c r="E109" s="54"/>
      <c r="F109" s="59" t="s">
        <v>67</v>
      </c>
      <c r="N109" s="21"/>
      <c r="O109" s="21"/>
      <c r="P109" s="21"/>
      <c r="Q109" s="21"/>
      <c r="R109" s="21"/>
      <c r="S109" s="21"/>
      <c r="T109" s="21"/>
    </row>
    <row r="110" spans="1:20" ht="25.5" x14ac:dyDescent="0.2">
      <c r="A110" s="115"/>
      <c r="B110" s="53" t="s">
        <v>161</v>
      </c>
      <c r="C110" s="53">
        <v>9</v>
      </c>
      <c r="D110" s="119">
        <v>182</v>
      </c>
      <c r="E110" s="54"/>
      <c r="F110" s="59" t="s">
        <v>67</v>
      </c>
      <c r="N110" s="21"/>
      <c r="O110" s="21"/>
      <c r="P110" s="21"/>
      <c r="Q110" s="21"/>
      <c r="R110" s="21"/>
      <c r="S110" s="21"/>
      <c r="T110" s="21"/>
    </row>
    <row r="111" spans="1:20" x14ac:dyDescent="0.2">
      <c r="A111" s="118" t="s">
        <v>46</v>
      </c>
      <c r="B111" s="53" t="s">
        <v>161</v>
      </c>
      <c r="C111" s="53" t="s">
        <v>23</v>
      </c>
      <c r="D111" s="121">
        <f>SUM(D72:D110)</f>
        <v>57859</v>
      </c>
      <c r="E111" s="54" t="s">
        <v>23</v>
      </c>
      <c r="F111" s="114" t="s">
        <v>23</v>
      </c>
      <c r="N111" s="21"/>
    </row>
    <row r="112" spans="1:20" x14ac:dyDescent="0.2">
      <c r="A112" s="115" t="s">
        <v>23</v>
      </c>
      <c r="B112" s="53" t="s">
        <v>161</v>
      </c>
      <c r="C112" s="53" t="s">
        <v>23</v>
      </c>
      <c r="D112" s="53" t="s">
        <v>23</v>
      </c>
      <c r="E112" s="54">
        <f>SUM(D71)+D111</f>
        <v>511557</v>
      </c>
      <c r="F112" s="122" t="s">
        <v>23</v>
      </c>
      <c r="G112" s="21"/>
      <c r="H112" s="21"/>
      <c r="I112" s="21"/>
      <c r="J112" s="21"/>
      <c r="K112" s="21"/>
      <c r="L112" s="21"/>
      <c r="M112" s="21"/>
      <c r="N112" s="21"/>
    </row>
    <row r="113" spans="1:6" x14ac:dyDescent="0.2">
      <c r="A113" s="123" t="s">
        <v>24</v>
      </c>
      <c r="B113" s="53" t="s">
        <v>161</v>
      </c>
      <c r="C113" s="124" t="s">
        <v>23</v>
      </c>
      <c r="D113" s="113">
        <v>1677036</v>
      </c>
      <c r="E113" s="54" t="s">
        <v>23</v>
      </c>
      <c r="F113" s="122" t="s">
        <v>23</v>
      </c>
    </row>
    <row r="114" spans="1:6" x14ac:dyDescent="0.2">
      <c r="A114" s="125" t="s">
        <v>25</v>
      </c>
      <c r="B114" s="53" t="s">
        <v>161</v>
      </c>
      <c r="C114" s="53">
        <v>9</v>
      </c>
      <c r="D114" s="111">
        <v>16464</v>
      </c>
      <c r="E114" s="54" t="s">
        <v>23</v>
      </c>
      <c r="F114" s="126" t="s">
        <v>31</v>
      </c>
    </row>
    <row r="115" spans="1:6" ht="25.5" x14ac:dyDescent="0.2">
      <c r="A115" s="127"/>
      <c r="B115" s="53" t="s">
        <v>161</v>
      </c>
      <c r="C115" s="53">
        <v>9</v>
      </c>
      <c r="D115" s="111">
        <v>81146</v>
      </c>
      <c r="E115" s="54"/>
      <c r="F115" s="126" t="s">
        <v>32</v>
      </c>
    </row>
    <row r="116" spans="1:6" ht="25.5" x14ac:dyDescent="0.2">
      <c r="A116" s="125" t="s">
        <v>23</v>
      </c>
      <c r="B116" s="53" t="s">
        <v>161</v>
      </c>
      <c r="C116" s="53">
        <v>9</v>
      </c>
      <c r="D116" s="111">
        <v>91101</v>
      </c>
      <c r="E116" s="54" t="s">
        <v>23</v>
      </c>
      <c r="F116" s="126" t="s">
        <v>99</v>
      </c>
    </row>
    <row r="117" spans="1:6" ht="25.5" x14ac:dyDescent="0.2">
      <c r="A117" s="125" t="s">
        <v>23</v>
      </c>
      <c r="B117" s="53" t="s">
        <v>161</v>
      </c>
      <c r="C117" s="53">
        <v>9</v>
      </c>
      <c r="D117" s="111">
        <v>22354</v>
      </c>
      <c r="E117" s="54" t="s">
        <v>23</v>
      </c>
      <c r="F117" s="126" t="s">
        <v>164</v>
      </c>
    </row>
    <row r="118" spans="1:6" ht="25.5" x14ac:dyDescent="0.2">
      <c r="A118" s="125"/>
      <c r="B118" s="53" t="s">
        <v>161</v>
      </c>
      <c r="C118" s="53">
        <v>9</v>
      </c>
      <c r="D118" s="111">
        <v>764</v>
      </c>
      <c r="E118" s="54" t="s">
        <v>23</v>
      </c>
      <c r="F118" s="126" t="s">
        <v>47</v>
      </c>
    </row>
    <row r="119" spans="1:6" ht="25.5" x14ac:dyDescent="0.2">
      <c r="A119" s="125"/>
      <c r="B119" s="53" t="s">
        <v>161</v>
      </c>
      <c r="C119" s="53">
        <v>9</v>
      </c>
      <c r="D119" s="111">
        <v>299</v>
      </c>
      <c r="E119" s="54" t="s">
        <v>23</v>
      </c>
      <c r="F119" s="126" t="s">
        <v>47</v>
      </c>
    </row>
    <row r="120" spans="1:6" ht="25.5" x14ac:dyDescent="0.2">
      <c r="A120" s="125"/>
      <c r="B120" s="53" t="s">
        <v>161</v>
      </c>
      <c r="C120" s="53">
        <v>9</v>
      </c>
      <c r="D120" s="111">
        <v>659</v>
      </c>
      <c r="E120" s="54" t="s">
        <v>23</v>
      </c>
      <c r="F120" s="126" t="s">
        <v>36</v>
      </c>
    </row>
    <row r="121" spans="1:6" ht="25.5" x14ac:dyDescent="0.2">
      <c r="A121" s="125" t="s">
        <v>23</v>
      </c>
      <c r="B121" s="53" t="s">
        <v>161</v>
      </c>
      <c r="C121" s="53">
        <v>9</v>
      </c>
      <c r="D121" s="111">
        <v>546</v>
      </c>
      <c r="E121" s="54" t="s">
        <v>23</v>
      </c>
      <c r="F121" s="126" t="s">
        <v>47</v>
      </c>
    </row>
    <row r="122" spans="1:6" ht="25.5" x14ac:dyDescent="0.2">
      <c r="A122" s="125" t="s">
        <v>23</v>
      </c>
      <c r="B122" s="53" t="s">
        <v>161</v>
      </c>
      <c r="C122" s="53">
        <v>9</v>
      </c>
      <c r="D122" s="111">
        <v>660</v>
      </c>
      <c r="E122" s="54" t="s">
        <v>23</v>
      </c>
      <c r="F122" s="126" t="s">
        <v>47</v>
      </c>
    </row>
    <row r="123" spans="1:6" ht="25.5" x14ac:dyDescent="0.2">
      <c r="A123" s="125" t="s">
        <v>23</v>
      </c>
      <c r="B123" s="53" t="s">
        <v>161</v>
      </c>
      <c r="C123" s="53">
        <v>9</v>
      </c>
      <c r="D123" s="111">
        <v>555</v>
      </c>
      <c r="E123" s="54" t="s">
        <v>23</v>
      </c>
      <c r="F123" s="126" t="s">
        <v>36</v>
      </c>
    </row>
    <row r="124" spans="1:6" ht="25.5" x14ac:dyDescent="0.2">
      <c r="A124" s="128" t="s">
        <v>23</v>
      </c>
      <c r="B124" s="53" t="s">
        <v>161</v>
      </c>
      <c r="C124" s="53">
        <v>9</v>
      </c>
      <c r="D124" s="129">
        <v>365</v>
      </c>
      <c r="E124" s="130" t="s">
        <v>23</v>
      </c>
      <c r="F124" s="131" t="s">
        <v>36</v>
      </c>
    </row>
    <row r="125" spans="1:6" ht="25.5" x14ac:dyDescent="0.2">
      <c r="A125" s="128"/>
      <c r="B125" s="53" t="s">
        <v>161</v>
      </c>
      <c r="C125" s="53">
        <v>9</v>
      </c>
      <c r="D125" s="129">
        <v>725</v>
      </c>
      <c r="E125" s="130" t="s">
        <v>23</v>
      </c>
      <c r="F125" s="131" t="s">
        <v>47</v>
      </c>
    </row>
    <row r="126" spans="1:6" ht="25.5" x14ac:dyDescent="0.2">
      <c r="A126" s="128"/>
      <c r="B126" s="53" t="s">
        <v>161</v>
      </c>
      <c r="C126" s="53">
        <v>9</v>
      </c>
      <c r="D126" s="129">
        <v>291</v>
      </c>
      <c r="E126" s="130" t="s">
        <v>23</v>
      </c>
      <c r="F126" s="131" t="s">
        <v>36</v>
      </c>
    </row>
    <row r="127" spans="1:6" ht="25.5" x14ac:dyDescent="0.2">
      <c r="A127" s="125" t="s">
        <v>23</v>
      </c>
      <c r="B127" s="53" t="s">
        <v>161</v>
      </c>
      <c r="C127" s="53">
        <v>9</v>
      </c>
      <c r="D127" s="132">
        <v>619</v>
      </c>
      <c r="E127" s="54" t="s">
        <v>23</v>
      </c>
      <c r="F127" s="61" t="s">
        <v>36</v>
      </c>
    </row>
    <row r="128" spans="1:6" ht="25.5" x14ac:dyDescent="0.2">
      <c r="A128" s="125"/>
      <c r="B128" s="53" t="s">
        <v>161</v>
      </c>
      <c r="C128" s="53">
        <v>9</v>
      </c>
      <c r="D128" s="132">
        <v>1034</v>
      </c>
      <c r="E128" s="54"/>
      <c r="F128" s="61" t="s">
        <v>36</v>
      </c>
    </row>
    <row r="129" spans="1:6" ht="25.5" x14ac:dyDescent="0.2">
      <c r="A129" s="125" t="s">
        <v>23</v>
      </c>
      <c r="B129" s="53" t="s">
        <v>161</v>
      </c>
      <c r="C129" s="53">
        <v>9</v>
      </c>
      <c r="D129" s="132">
        <v>440</v>
      </c>
      <c r="E129" s="54" t="s">
        <v>23</v>
      </c>
      <c r="F129" s="112" t="s">
        <v>36</v>
      </c>
    </row>
    <row r="130" spans="1:6" ht="25.5" x14ac:dyDescent="0.2">
      <c r="A130" s="125"/>
      <c r="B130" s="53" t="s">
        <v>161</v>
      </c>
      <c r="C130" s="53">
        <v>9</v>
      </c>
      <c r="D130" s="132">
        <v>540</v>
      </c>
      <c r="E130" s="54"/>
      <c r="F130" s="112" t="s">
        <v>36</v>
      </c>
    </row>
    <row r="131" spans="1:6" ht="25.5" x14ac:dyDescent="0.2">
      <c r="A131" s="125"/>
      <c r="B131" s="53" t="s">
        <v>161</v>
      </c>
      <c r="C131" s="53">
        <v>9</v>
      </c>
      <c r="D131" s="132">
        <v>769</v>
      </c>
      <c r="E131" s="54"/>
      <c r="F131" s="112" t="s">
        <v>47</v>
      </c>
    </row>
    <row r="132" spans="1:6" ht="25.5" x14ac:dyDescent="0.2">
      <c r="A132" s="125"/>
      <c r="B132" s="53" t="s">
        <v>161</v>
      </c>
      <c r="C132" s="53">
        <v>9</v>
      </c>
      <c r="D132" s="132">
        <v>688</v>
      </c>
      <c r="E132" s="54"/>
      <c r="F132" s="112" t="s">
        <v>36</v>
      </c>
    </row>
    <row r="133" spans="1:6" ht="25.5" x14ac:dyDescent="0.2">
      <c r="A133" s="125"/>
      <c r="B133" s="53" t="s">
        <v>161</v>
      </c>
      <c r="C133" s="53">
        <v>9</v>
      </c>
      <c r="D133" s="132">
        <v>553</v>
      </c>
      <c r="E133" s="54"/>
      <c r="F133" s="112" t="s">
        <v>47</v>
      </c>
    </row>
    <row r="134" spans="1:6" ht="25.5" x14ac:dyDescent="0.2">
      <c r="A134" s="125"/>
      <c r="B134" s="53" t="s">
        <v>161</v>
      </c>
      <c r="C134" s="53">
        <v>9</v>
      </c>
      <c r="D134" s="132">
        <v>595</v>
      </c>
      <c r="E134" s="54"/>
      <c r="F134" s="112" t="s">
        <v>36</v>
      </c>
    </row>
    <row r="135" spans="1:6" ht="25.5" x14ac:dyDescent="0.2">
      <c r="A135" s="125"/>
      <c r="B135" s="53" t="s">
        <v>161</v>
      </c>
      <c r="C135" s="53">
        <v>9</v>
      </c>
      <c r="D135" s="132">
        <v>370</v>
      </c>
      <c r="E135" s="54"/>
      <c r="F135" s="112" t="s">
        <v>47</v>
      </c>
    </row>
    <row r="136" spans="1:6" ht="25.5" x14ac:dyDescent="0.2">
      <c r="A136" s="125"/>
      <c r="B136" s="53" t="s">
        <v>161</v>
      </c>
      <c r="C136" s="53">
        <v>9</v>
      </c>
      <c r="D136" s="132">
        <v>660</v>
      </c>
      <c r="E136" s="54"/>
      <c r="F136" s="112" t="s">
        <v>36</v>
      </c>
    </row>
    <row r="137" spans="1:6" ht="25.5" x14ac:dyDescent="0.2">
      <c r="A137" s="125"/>
      <c r="B137" s="53" t="s">
        <v>161</v>
      </c>
      <c r="C137" s="53">
        <v>9</v>
      </c>
      <c r="D137" s="132">
        <v>630</v>
      </c>
      <c r="E137" s="54"/>
      <c r="F137" s="112" t="s">
        <v>36</v>
      </c>
    </row>
    <row r="138" spans="1:6" ht="25.5" x14ac:dyDescent="0.2">
      <c r="A138" s="125"/>
      <c r="B138" s="53" t="s">
        <v>161</v>
      </c>
      <c r="C138" s="53">
        <v>9</v>
      </c>
      <c r="D138" s="132">
        <v>749</v>
      </c>
      <c r="E138" s="54"/>
      <c r="F138" s="112" t="s">
        <v>36</v>
      </c>
    </row>
    <row r="139" spans="1:6" ht="25.5" x14ac:dyDescent="0.2">
      <c r="A139" s="125"/>
      <c r="B139" s="53" t="s">
        <v>161</v>
      </c>
      <c r="C139" s="53">
        <v>9</v>
      </c>
      <c r="D139" s="132">
        <v>710</v>
      </c>
      <c r="E139" s="54"/>
      <c r="F139" s="112" t="s">
        <v>36</v>
      </c>
    </row>
    <row r="140" spans="1:6" ht="25.5" x14ac:dyDescent="0.2">
      <c r="A140" s="125"/>
      <c r="B140" s="53" t="s">
        <v>161</v>
      </c>
      <c r="C140" s="53">
        <v>9</v>
      </c>
      <c r="D140" s="132">
        <v>722</v>
      </c>
      <c r="E140" s="54"/>
      <c r="F140" s="112" t="s">
        <v>36</v>
      </c>
    </row>
    <row r="141" spans="1:6" ht="25.5" x14ac:dyDescent="0.2">
      <c r="A141" s="125"/>
      <c r="B141" s="53" t="s">
        <v>161</v>
      </c>
      <c r="C141" s="53">
        <v>9</v>
      </c>
      <c r="D141" s="132">
        <v>761</v>
      </c>
      <c r="E141" s="54"/>
      <c r="F141" s="112" t="s">
        <v>36</v>
      </c>
    </row>
    <row r="142" spans="1:6" ht="25.5" x14ac:dyDescent="0.2">
      <c r="A142" s="125"/>
      <c r="B142" s="53" t="s">
        <v>161</v>
      </c>
      <c r="C142" s="53">
        <v>9</v>
      </c>
      <c r="D142" s="132">
        <v>613</v>
      </c>
      <c r="E142" s="54"/>
      <c r="F142" s="112" t="s">
        <v>47</v>
      </c>
    </row>
    <row r="143" spans="1:6" ht="25.5" x14ac:dyDescent="0.2">
      <c r="A143" s="125"/>
      <c r="B143" s="53" t="s">
        <v>161</v>
      </c>
      <c r="C143" s="53">
        <v>9</v>
      </c>
      <c r="D143" s="132">
        <v>663</v>
      </c>
      <c r="E143" s="54"/>
      <c r="F143" s="112" t="s">
        <v>36</v>
      </c>
    </row>
    <row r="144" spans="1:6" ht="25.5" x14ac:dyDescent="0.2">
      <c r="A144" s="125"/>
      <c r="B144" s="53" t="s">
        <v>161</v>
      </c>
      <c r="C144" s="53">
        <v>9</v>
      </c>
      <c r="D144" s="132">
        <v>608</v>
      </c>
      <c r="E144" s="54"/>
      <c r="F144" s="112" t="s">
        <v>36</v>
      </c>
    </row>
    <row r="145" spans="1:8" ht="25.5" x14ac:dyDescent="0.2">
      <c r="A145" s="125"/>
      <c r="B145" s="53" t="s">
        <v>161</v>
      </c>
      <c r="C145" s="53">
        <v>9</v>
      </c>
      <c r="D145" s="132">
        <v>689</v>
      </c>
      <c r="E145" s="54"/>
      <c r="F145" s="112" t="s">
        <v>36</v>
      </c>
    </row>
    <row r="146" spans="1:8" ht="25.5" x14ac:dyDescent="0.2">
      <c r="A146" s="125"/>
      <c r="B146" s="53" t="s">
        <v>161</v>
      </c>
      <c r="C146" s="53">
        <v>9</v>
      </c>
      <c r="D146" s="132">
        <v>457</v>
      </c>
      <c r="E146" s="54"/>
      <c r="F146" s="112" t="s">
        <v>36</v>
      </c>
    </row>
    <row r="147" spans="1:8" ht="25.5" x14ac:dyDescent="0.2">
      <c r="A147" s="125"/>
      <c r="B147" s="53" t="s">
        <v>161</v>
      </c>
      <c r="C147" s="53">
        <v>9</v>
      </c>
      <c r="D147" s="132">
        <v>259</v>
      </c>
      <c r="E147" s="54"/>
      <c r="F147" s="112" t="s">
        <v>36</v>
      </c>
    </row>
    <row r="148" spans="1:8" ht="25.5" x14ac:dyDescent="0.2">
      <c r="A148" s="125"/>
      <c r="B148" s="53" t="s">
        <v>161</v>
      </c>
      <c r="C148" s="53">
        <v>9</v>
      </c>
      <c r="D148" s="132">
        <v>539</v>
      </c>
      <c r="E148" s="54"/>
      <c r="F148" s="112" t="s">
        <v>36</v>
      </c>
    </row>
    <row r="149" spans="1:8" ht="25.5" x14ac:dyDescent="0.2">
      <c r="A149" s="125"/>
      <c r="B149" s="53" t="s">
        <v>161</v>
      </c>
      <c r="C149" s="53">
        <v>9</v>
      </c>
      <c r="D149" s="132">
        <v>671</v>
      </c>
      <c r="E149" s="54"/>
      <c r="F149" s="112" t="s">
        <v>36</v>
      </c>
    </row>
    <row r="150" spans="1:8" ht="25.5" x14ac:dyDescent="0.2">
      <c r="A150" s="125"/>
      <c r="B150" s="53" t="s">
        <v>161</v>
      </c>
      <c r="C150" s="53">
        <v>9</v>
      </c>
      <c r="D150" s="132">
        <v>765</v>
      </c>
      <c r="E150" s="54"/>
      <c r="F150" s="112" t="s">
        <v>36</v>
      </c>
    </row>
    <row r="151" spans="1:8" ht="25.5" x14ac:dyDescent="0.2">
      <c r="A151" s="125"/>
      <c r="B151" s="53" t="s">
        <v>161</v>
      </c>
      <c r="C151" s="53">
        <v>9</v>
      </c>
      <c r="D151" s="132">
        <v>296</v>
      </c>
      <c r="E151" s="54"/>
      <c r="F151" s="112" t="s">
        <v>36</v>
      </c>
    </row>
    <row r="152" spans="1:8" ht="25.5" x14ac:dyDescent="0.2">
      <c r="A152" s="125"/>
      <c r="B152" s="53" t="s">
        <v>161</v>
      </c>
      <c r="C152" s="53">
        <v>9</v>
      </c>
      <c r="D152" s="132">
        <v>506</v>
      </c>
      <c r="E152" s="54"/>
      <c r="F152" s="112" t="s">
        <v>36</v>
      </c>
    </row>
    <row r="153" spans="1:8" x14ac:dyDescent="0.2">
      <c r="A153" s="125"/>
      <c r="B153" s="53"/>
      <c r="C153" s="53"/>
      <c r="D153" s="132"/>
      <c r="E153" s="54"/>
      <c r="F153" s="112"/>
    </row>
    <row r="154" spans="1:8" x14ac:dyDescent="0.2">
      <c r="A154" s="125"/>
      <c r="B154" s="53"/>
      <c r="C154" s="53"/>
      <c r="D154" s="132"/>
      <c r="E154" s="54"/>
      <c r="F154" s="112"/>
    </row>
    <row r="155" spans="1:8" x14ac:dyDescent="0.2">
      <c r="A155" s="57" t="s">
        <v>26</v>
      </c>
      <c r="B155" s="53" t="s">
        <v>161</v>
      </c>
      <c r="C155" s="53">
        <v>9</v>
      </c>
      <c r="D155" s="133">
        <f>SUM(D114:D154)</f>
        <v>231835</v>
      </c>
      <c r="E155" s="54" t="s">
        <v>23</v>
      </c>
      <c r="F155" s="134" t="s">
        <v>23</v>
      </c>
    </row>
    <row r="156" spans="1:8" x14ac:dyDescent="0.2">
      <c r="A156" s="123"/>
      <c r="B156" s="53" t="s">
        <v>161</v>
      </c>
      <c r="C156" s="53" t="s">
        <v>23</v>
      </c>
      <c r="D156" s="53" t="s">
        <v>23</v>
      </c>
      <c r="E156" s="54">
        <f>SUM(D155)+D113</f>
        <v>1908871</v>
      </c>
      <c r="F156" s="134" t="s">
        <v>23</v>
      </c>
    </row>
    <row r="157" spans="1:8" x14ac:dyDescent="0.2">
      <c r="A157" s="135" t="s">
        <v>12</v>
      </c>
      <c r="B157" s="53" t="s">
        <v>161</v>
      </c>
      <c r="C157" s="53" t="s">
        <v>23</v>
      </c>
      <c r="D157" s="136">
        <v>50600</v>
      </c>
      <c r="E157" s="54" t="s">
        <v>23</v>
      </c>
      <c r="F157" s="122" t="s">
        <v>23</v>
      </c>
      <c r="G157" s="21"/>
      <c r="H157" s="21"/>
    </row>
    <row r="158" spans="1:8" x14ac:dyDescent="0.2">
      <c r="A158" s="125" t="s">
        <v>13</v>
      </c>
      <c r="B158" s="53" t="s">
        <v>161</v>
      </c>
      <c r="C158" s="53">
        <v>9</v>
      </c>
      <c r="D158" s="137">
        <v>407</v>
      </c>
      <c r="E158" s="54"/>
      <c r="F158" s="61" t="s">
        <v>31</v>
      </c>
      <c r="G158" s="21"/>
      <c r="H158" s="21"/>
    </row>
    <row r="159" spans="1:8" ht="25.5" x14ac:dyDescent="0.2">
      <c r="A159" s="125" t="s">
        <v>23</v>
      </c>
      <c r="B159" s="53" t="s">
        <v>161</v>
      </c>
      <c r="C159" s="53">
        <v>9</v>
      </c>
      <c r="D159" s="111">
        <v>2473</v>
      </c>
      <c r="E159" s="54"/>
      <c r="F159" s="61" t="s">
        <v>32</v>
      </c>
    </row>
    <row r="160" spans="1:8" ht="25.5" x14ac:dyDescent="0.2">
      <c r="A160" s="125" t="s">
        <v>23</v>
      </c>
      <c r="B160" s="53" t="s">
        <v>161</v>
      </c>
      <c r="C160" s="53">
        <v>9</v>
      </c>
      <c r="D160" s="111">
        <v>2580</v>
      </c>
      <c r="E160" s="54"/>
      <c r="F160" s="61" t="s">
        <v>36</v>
      </c>
    </row>
    <row r="161" spans="1:6" ht="25.5" x14ac:dyDescent="0.2">
      <c r="A161" s="125" t="s">
        <v>23</v>
      </c>
      <c r="B161" s="53" t="s">
        <v>161</v>
      </c>
      <c r="C161" s="53">
        <v>9</v>
      </c>
      <c r="D161" s="111">
        <v>1605</v>
      </c>
      <c r="E161" s="54"/>
      <c r="F161" s="112" t="s">
        <v>36</v>
      </c>
    </row>
    <row r="162" spans="1:6" x14ac:dyDescent="0.2">
      <c r="A162" s="57" t="s">
        <v>14</v>
      </c>
      <c r="B162" s="53" t="s">
        <v>161</v>
      </c>
      <c r="C162" s="53" t="s">
        <v>23</v>
      </c>
      <c r="D162" s="133">
        <f>SUM(D158:D161)</f>
        <v>7065</v>
      </c>
      <c r="E162" s="108" t="s">
        <v>23</v>
      </c>
      <c r="F162" s="138" t="s">
        <v>23</v>
      </c>
    </row>
    <row r="163" spans="1:6" x14ac:dyDescent="0.2">
      <c r="A163" s="52" t="s">
        <v>23</v>
      </c>
      <c r="B163" s="53" t="s">
        <v>161</v>
      </c>
      <c r="C163" s="53" t="s">
        <v>23</v>
      </c>
      <c r="D163" s="53" t="s">
        <v>23</v>
      </c>
      <c r="E163" s="55">
        <f>SUM(D162)+D157</f>
        <v>57665</v>
      </c>
      <c r="F163" s="138" t="s">
        <v>23</v>
      </c>
    </row>
    <row r="164" spans="1:6" x14ac:dyDescent="0.2">
      <c r="A164" s="69" t="s">
        <v>40</v>
      </c>
      <c r="B164" s="53" t="s">
        <v>161</v>
      </c>
      <c r="C164" s="53" t="s">
        <v>23</v>
      </c>
      <c r="D164" s="121">
        <v>332832</v>
      </c>
      <c r="E164" s="55" t="s">
        <v>23</v>
      </c>
      <c r="F164" s="138" t="s">
        <v>23</v>
      </c>
    </row>
    <row r="165" spans="1:6" x14ac:dyDescent="0.2">
      <c r="A165" s="139" t="s">
        <v>41</v>
      </c>
      <c r="B165" s="53" t="s">
        <v>161</v>
      </c>
      <c r="C165" s="53">
        <v>9</v>
      </c>
      <c r="D165" s="119">
        <v>3258</v>
      </c>
      <c r="E165" s="55" t="s">
        <v>23</v>
      </c>
      <c r="F165" s="56" t="s">
        <v>31</v>
      </c>
    </row>
    <row r="166" spans="1:6" ht="25.5" x14ac:dyDescent="0.2">
      <c r="A166" s="139" t="s">
        <v>23</v>
      </c>
      <c r="B166" s="53" t="s">
        <v>161</v>
      </c>
      <c r="C166" s="53">
        <v>9</v>
      </c>
      <c r="D166" s="119">
        <v>15237</v>
      </c>
      <c r="E166" s="55" t="s">
        <v>23</v>
      </c>
      <c r="F166" s="59" t="s">
        <v>32</v>
      </c>
    </row>
    <row r="167" spans="1:6" ht="25.5" x14ac:dyDescent="0.2">
      <c r="A167" s="139" t="s">
        <v>23</v>
      </c>
      <c r="B167" s="53" t="s">
        <v>161</v>
      </c>
      <c r="C167" s="53">
        <v>9</v>
      </c>
      <c r="D167" s="119">
        <v>19169</v>
      </c>
      <c r="E167" s="55"/>
      <c r="F167" s="59" t="s">
        <v>36</v>
      </c>
    </row>
    <row r="168" spans="1:6" ht="25.5" x14ac:dyDescent="0.2">
      <c r="A168" s="139" t="s">
        <v>23</v>
      </c>
      <c r="B168" s="53" t="s">
        <v>161</v>
      </c>
      <c r="C168" s="53">
        <v>9</v>
      </c>
      <c r="D168" s="119">
        <v>18363</v>
      </c>
      <c r="E168" s="55" t="s">
        <v>23</v>
      </c>
      <c r="F168" s="59" t="s">
        <v>36</v>
      </c>
    </row>
    <row r="169" spans="1:6" ht="25.5" x14ac:dyDescent="0.2">
      <c r="A169" s="139"/>
      <c r="B169" s="53" t="s">
        <v>161</v>
      </c>
      <c r="C169" s="53">
        <v>9</v>
      </c>
      <c r="D169" s="119">
        <v>4023</v>
      </c>
      <c r="E169" s="55"/>
      <c r="F169" s="59" t="s">
        <v>36</v>
      </c>
    </row>
    <row r="170" spans="1:6" ht="25.5" x14ac:dyDescent="0.2">
      <c r="A170" s="115" t="s">
        <v>23</v>
      </c>
      <c r="B170" s="53" t="s">
        <v>161</v>
      </c>
      <c r="C170" s="53">
        <v>9</v>
      </c>
      <c r="D170" s="119">
        <v>894</v>
      </c>
      <c r="E170" s="55"/>
      <c r="F170" s="59" t="s">
        <v>36</v>
      </c>
    </row>
    <row r="171" spans="1:6" x14ac:dyDescent="0.2">
      <c r="A171" s="115"/>
      <c r="B171" s="53" t="s">
        <v>161</v>
      </c>
      <c r="C171" s="53"/>
      <c r="D171" s="119"/>
      <c r="E171" s="55"/>
      <c r="F171" s="59"/>
    </row>
    <row r="172" spans="1:6" x14ac:dyDescent="0.2">
      <c r="A172" s="57" t="s">
        <v>42</v>
      </c>
      <c r="B172" s="53" t="s">
        <v>161</v>
      </c>
      <c r="C172" s="53" t="s">
        <v>23</v>
      </c>
      <c r="D172" s="121">
        <f>SUM(D165:D171)</f>
        <v>60944</v>
      </c>
      <c r="E172" s="55"/>
      <c r="F172" s="70" t="s">
        <v>23</v>
      </c>
    </row>
    <row r="173" spans="1:6" x14ac:dyDescent="0.2">
      <c r="A173" s="52" t="s">
        <v>23</v>
      </c>
      <c r="B173" s="53" t="s">
        <v>161</v>
      </c>
      <c r="C173" s="53" t="s">
        <v>23</v>
      </c>
      <c r="D173" s="53" t="s">
        <v>23</v>
      </c>
      <c r="E173" s="55">
        <f>D164+D172</f>
        <v>393776</v>
      </c>
      <c r="F173" s="70" t="s">
        <v>23</v>
      </c>
    </row>
    <row r="174" spans="1:6" x14ac:dyDescent="0.2">
      <c r="A174" s="69" t="s">
        <v>50</v>
      </c>
      <c r="B174" s="53" t="s">
        <v>161</v>
      </c>
      <c r="C174" s="53" t="s">
        <v>23</v>
      </c>
      <c r="D174" s="187">
        <v>87734.06</v>
      </c>
      <c r="E174" s="55" t="s">
        <v>23</v>
      </c>
      <c r="F174" s="70" t="s">
        <v>23</v>
      </c>
    </row>
    <row r="175" spans="1:6" x14ac:dyDescent="0.2">
      <c r="A175" s="69"/>
      <c r="B175" s="53" t="s">
        <v>161</v>
      </c>
      <c r="C175" s="53">
        <v>16</v>
      </c>
      <c r="D175" s="99">
        <v>540</v>
      </c>
      <c r="E175" s="147"/>
      <c r="F175" s="148"/>
    </row>
    <row r="176" spans="1:6" x14ac:dyDescent="0.2">
      <c r="A176" s="69"/>
      <c r="B176" s="53" t="s">
        <v>161</v>
      </c>
      <c r="C176" s="53">
        <v>17</v>
      </c>
      <c r="D176" s="99">
        <v>270</v>
      </c>
      <c r="E176" s="55"/>
      <c r="F176" s="70"/>
    </row>
    <row r="177" spans="1:6" x14ac:dyDescent="0.2">
      <c r="A177" s="69"/>
      <c r="B177" s="53" t="s">
        <v>161</v>
      </c>
      <c r="C177" s="53" t="s">
        <v>23</v>
      </c>
      <c r="D177" s="99">
        <v>0</v>
      </c>
      <c r="E177" s="55"/>
      <c r="F177" s="70"/>
    </row>
    <row r="178" spans="1:6" x14ac:dyDescent="0.2">
      <c r="A178" s="69"/>
      <c r="B178" s="53" t="s">
        <v>161</v>
      </c>
      <c r="C178" s="53" t="s">
        <v>23</v>
      </c>
      <c r="D178" s="99">
        <f t="shared" ref="D178:D179" si="0">-D177</f>
        <v>0</v>
      </c>
      <c r="E178" s="55"/>
      <c r="F178" s="70"/>
    </row>
    <row r="179" spans="1:6" x14ac:dyDescent="0.2">
      <c r="A179" s="69"/>
      <c r="B179" s="53" t="s">
        <v>161</v>
      </c>
      <c r="C179" s="53" t="s">
        <v>23</v>
      </c>
      <c r="D179" s="99">
        <f t="shared" si="0"/>
        <v>0</v>
      </c>
      <c r="E179" s="55"/>
      <c r="F179" s="70"/>
    </row>
    <row r="180" spans="1:6" x14ac:dyDescent="0.2">
      <c r="A180" s="69"/>
      <c r="B180" s="53"/>
      <c r="C180" s="52"/>
      <c r="D180" s="53">
        <v>7700</v>
      </c>
      <c r="E180" s="55"/>
      <c r="F180" s="70"/>
    </row>
    <row r="181" spans="1:6" x14ac:dyDescent="0.2">
      <c r="A181" s="52" t="s">
        <v>23</v>
      </c>
      <c r="B181" s="53" t="s">
        <v>161</v>
      </c>
      <c r="C181" s="53"/>
      <c r="D181" s="53"/>
      <c r="E181" s="55" t="s">
        <v>23</v>
      </c>
      <c r="F181" s="70"/>
    </row>
    <row r="182" spans="1:6" x14ac:dyDescent="0.2">
      <c r="A182" s="57" t="s">
        <v>51</v>
      </c>
      <c r="B182" s="53" t="s">
        <v>161</v>
      </c>
      <c r="C182" s="53" t="s">
        <v>23</v>
      </c>
      <c r="D182" s="54">
        <f>SUM(D175:D181)</f>
        <v>8510</v>
      </c>
      <c r="E182" s="55" t="s">
        <v>23</v>
      </c>
      <c r="F182" s="70" t="s">
        <v>23</v>
      </c>
    </row>
    <row r="183" spans="1:6" x14ac:dyDescent="0.2">
      <c r="A183" s="52" t="s">
        <v>23</v>
      </c>
      <c r="B183" s="53" t="s">
        <v>161</v>
      </c>
      <c r="C183" s="53" t="s">
        <v>23</v>
      </c>
      <c r="D183" s="53" t="s">
        <v>23</v>
      </c>
      <c r="E183" s="183">
        <f>SUM(D174+D182)</f>
        <v>96244.06</v>
      </c>
      <c r="F183" s="70" t="s">
        <v>23</v>
      </c>
    </row>
    <row r="184" spans="1:6" x14ac:dyDescent="0.2">
      <c r="A184" s="69" t="s">
        <v>48</v>
      </c>
      <c r="B184" s="53" t="s">
        <v>161</v>
      </c>
      <c r="C184" s="53" t="s">
        <v>23</v>
      </c>
      <c r="D184" s="16">
        <v>321900</v>
      </c>
      <c r="E184" s="55" t="s">
        <v>23</v>
      </c>
      <c r="F184" s="70" t="s">
        <v>23</v>
      </c>
    </row>
    <row r="185" spans="1:6" x14ac:dyDescent="0.2">
      <c r="A185" s="52" t="s">
        <v>23</v>
      </c>
      <c r="B185" s="53" t="s">
        <v>161</v>
      </c>
      <c r="C185" s="53"/>
      <c r="D185" s="58"/>
      <c r="E185" s="55" t="s">
        <v>23</v>
      </c>
      <c r="F185" s="59"/>
    </row>
    <row r="186" spans="1:6" x14ac:dyDescent="0.2">
      <c r="A186" s="52"/>
      <c r="B186" s="53" t="s">
        <v>161</v>
      </c>
      <c r="C186" s="53"/>
      <c r="D186" s="58"/>
      <c r="E186" s="55"/>
      <c r="F186" s="59"/>
    </row>
    <row r="187" spans="1:6" x14ac:dyDescent="0.2">
      <c r="A187" s="57" t="s">
        <v>49</v>
      </c>
      <c r="B187" s="53" t="s">
        <v>161</v>
      </c>
      <c r="C187" s="53"/>
      <c r="D187" s="54">
        <f>SUM(D185:D186)</f>
        <v>0</v>
      </c>
      <c r="E187" s="55" t="s">
        <v>23</v>
      </c>
      <c r="F187" s="122" t="s">
        <v>23</v>
      </c>
    </row>
    <row r="188" spans="1:6" x14ac:dyDescent="0.2">
      <c r="A188" s="52" t="s">
        <v>23</v>
      </c>
      <c r="B188" s="53" t="s">
        <v>161</v>
      </c>
      <c r="C188" s="53" t="s">
        <v>23</v>
      </c>
      <c r="D188" s="58" t="s">
        <v>23</v>
      </c>
      <c r="E188" s="183">
        <f>D184+D187</f>
        <v>321900</v>
      </c>
      <c r="F188" s="122" t="s">
        <v>23</v>
      </c>
    </row>
    <row r="189" spans="1:6" x14ac:dyDescent="0.2">
      <c r="A189" s="123" t="s">
        <v>33</v>
      </c>
      <c r="B189" s="53" t="s">
        <v>161</v>
      </c>
      <c r="C189" s="53" t="s">
        <v>23</v>
      </c>
      <c r="D189" s="140">
        <v>269125.44</v>
      </c>
      <c r="E189" s="54" t="s">
        <v>23</v>
      </c>
      <c r="F189" s="114" t="s">
        <v>23</v>
      </c>
    </row>
    <row r="190" spans="1:6" ht="38.25" x14ac:dyDescent="0.2">
      <c r="A190" s="118" t="s">
        <v>35</v>
      </c>
      <c r="B190" s="53" t="s">
        <v>161</v>
      </c>
      <c r="C190" s="53">
        <v>9</v>
      </c>
      <c r="D190" s="141">
        <v>39046</v>
      </c>
      <c r="E190" s="54" t="s">
        <v>23</v>
      </c>
      <c r="F190" s="142" t="s">
        <v>43</v>
      </c>
    </row>
    <row r="191" spans="1:6" x14ac:dyDescent="0.2">
      <c r="A191" s="118"/>
      <c r="B191" s="53" t="s">
        <v>161</v>
      </c>
      <c r="C191" s="53">
        <v>9</v>
      </c>
      <c r="D191" s="141"/>
      <c r="E191" s="54"/>
      <c r="F191" s="142"/>
    </row>
    <row r="192" spans="1:6" x14ac:dyDescent="0.2">
      <c r="A192" s="57" t="s">
        <v>34</v>
      </c>
      <c r="B192" s="53" t="s">
        <v>23</v>
      </c>
      <c r="C192" s="53" t="s">
        <v>23</v>
      </c>
      <c r="D192" s="113">
        <f>SUM(D190:D191)</f>
        <v>39046</v>
      </c>
      <c r="E192" s="54" t="s">
        <v>23</v>
      </c>
      <c r="F192" s="122"/>
    </row>
    <row r="193" spans="1:6" x14ac:dyDescent="0.2">
      <c r="A193" s="52" t="s">
        <v>23</v>
      </c>
      <c r="B193" s="53" t="s">
        <v>23</v>
      </c>
      <c r="C193" s="53" t="s">
        <v>23</v>
      </c>
      <c r="D193" s="53" t="s">
        <v>23</v>
      </c>
      <c r="E193" s="54">
        <f>SUM(D192)+D189</f>
        <v>308171.44</v>
      </c>
      <c r="F193" s="122" t="s">
        <v>23</v>
      </c>
    </row>
    <row r="194" spans="1:6" x14ac:dyDescent="0.2">
      <c r="A194" s="170"/>
      <c r="B194" s="171"/>
      <c r="C194" s="171"/>
      <c r="D194" s="171"/>
      <c r="E194" s="172"/>
      <c r="F194" s="173"/>
    </row>
    <row r="195" spans="1:6" x14ac:dyDescent="0.2">
      <c r="A195" s="170" t="s">
        <v>246</v>
      </c>
      <c r="B195" s="171"/>
      <c r="C195" s="171"/>
      <c r="D195" s="174">
        <v>2724.87</v>
      </c>
      <c r="E195" s="172"/>
      <c r="F195" s="173"/>
    </row>
    <row r="196" spans="1:6" x14ac:dyDescent="0.2">
      <c r="A196" s="170"/>
      <c r="B196" s="171" t="s">
        <v>161</v>
      </c>
      <c r="C196" s="171">
        <v>12</v>
      </c>
      <c r="D196" s="171">
        <v>3549.6</v>
      </c>
      <c r="E196" s="172"/>
      <c r="F196" s="173"/>
    </row>
    <row r="197" spans="1:6" x14ac:dyDescent="0.2">
      <c r="A197" s="170"/>
      <c r="B197" s="171" t="s">
        <v>161</v>
      </c>
      <c r="C197" s="171">
        <v>12</v>
      </c>
      <c r="D197" s="171">
        <v>410.37</v>
      </c>
      <c r="E197" s="172"/>
      <c r="F197" s="173"/>
    </row>
    <row r="198" spans="1:6" x14ac:dyDescent="0.2">
      <c r="A198" s="175" t="s">
        <v>247</v>
      </c>
      <c r="B198" s="171"/>
      <c r="C198" s="171"/>
      <c r="D198" s="174">
        <f>SUM(D196:D197)</f>
        <v>3959.97</v>
      </c>
      <c r="E198" s="172"/>
      <c r="F198" s="173"/>
    </row>
    <row r="199" spans="1:6" x14ac:dyDescent="0.2">
      <c r="A199" s="170"/>
      <c r="B199" s="171"/>
      <c r="C199" s="171"/>
      <c r="D199" s="171"/>
      <c r="E199" s="172">
        <f>D195+D198</f>
        <v>6684.84</v>
      </c>
      <c r="F199" s="173"/>
    </row>
    <row r="200" spans="1:6" x14ac:dyDescent="0.2">
      <c r="A200" s="170"/>
      <c r="B200" s="171" t="s">
        <v>161</v>
      </c>
      <c r="C200" s="171">
        <v>12</v>
      </c>
      <c r="D200" s="171">
        <v>410.37</v>
      </c>
      <c r="E200" s="172"/>
      <c r="F200" s="173"/>
    </row>
    <row r="201" spans="1:6" ht="13.5" thickBot="1" x14ac:dyDescent="0.25">
      <c r="A201" s="39" t="s">
        <v>23</v>
      </c>
      <c r="B201" s="24" t="s">
        <v>23</v>
      </c>
      <c r="C201" s="24" t="s">
        <v>23</v>
      </c>
      <c r="D201" s="24" t="s">
        <v>23</v>
      </c>
      <c r="E201" s="40">
        <f>SUM(E70+E112+E156+E183+E188+E163+E173+E193+E199)</f>
        <v>14355968.34</v>
      </c>
      <c r="F201" s="25" t="s">
        <v>23</v>
      </c>
    </row>
    <row r="202" spans="1:6" x14ac:dyDescent="0.2">
      <c r="A202" s="26"/>
      <c r="B202" s="27"/>
      <c r="C202" s="27"/>
      <c r="D202" s="27"/>
      <c r="E202" s="28"/>
      <c r="F202" s="29"/>
    </row>
    <row r="203" spans="1:6" x14ac:dyDescent="0.2">
      <c r="F203" s="21"/>
    </row>
    <row r="204" spans="1:6" x14ac:dyDescent="0.2">
      <c r="F204" s="21"/>
    </row>
    <row r="205" spans="1:6" x14ac:dyDescent="0.2">
      <c r="F205" s="21"/>
    </row>
    <row r="206" spans="1:6" x14ac:dyDescent="0.2">
      <c r="F206" s="21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9"/>
  <sheetViews>
    <sheetView showWhiteSpace="0" topLeftCell="A76" zoomScaleNormal="100" workbookViewId="0">
      <selection activeCell="E97" sqref="E97"/>
    </sheetView>
  </sheetViews>
  <sheetFormatPr defaultRowHeight="14.25" x14ac:dyDescent="0.2"/>
  <cols>
    <col min="1" max="1" width="6.85546875" style="10" customWidth="1"/>
    <col min="2" max="2" width="10.140625" style="10" bestFit="1" customWidth="1"/>
    <col min="3" max="3" width="13.5703125" style="10" customWidth="1"/>
    <col min="4" max="4" width="35.7109375" style="10" bestFit="1" customWidth="1"/>
    <col min="5" max="5" width="42.28515625" style="10" customWidth="1"/>
    <col min="6" max="6" width="14.28515625" style="10" bestFit="1" customWidth="1"/>
    <col min="7" max="8" width="11.28515625" style="10" bestFit="1" customWidth="1"/>
    <col min="9" max="9" width="12.28515625" style="10" bestFit="1" customWidth="1"/>
    <col min="10" max="10" width="10.140625" style="10" bestFit="1" customWidth="1"/>
    <col min="11" max="16384" width="9.140625" style="10"/>
  </cols>
  <sheetData>
    <row r="1" spans="1:6" x14ac:dyDescent="0.2">
      <c r="A1" s="1" t="s">
        <v>4</v>
      </c>
      <c r="B1" s="1"/>
      <c r="C1" s="6"/>
      <c r="D1" s="6"/>
      <c r="E1" s="6"/>
      <c r="F1" s="6"/>
    </row>
    <row r="3" spans="1:6" x14ac:dyDescent="0.2">
      <c r="A3" s="1" t="s">
        <v>17</v>
      </c>
      <c r="B3" s="6"/>
      <c r="C3" s="6"/>
      <c r="D3" s="6"/>
      <c r="F3" s="6"/>
    </row>
    <row r="4" spans="1:6" x14ac:dyDescent="0.2">
      <c r="A4" s="6"/>
      <c r="B4" s="1"/>
      <c r="C4" s="6"/>
      <c r="D4" s="6"/>
      <c r="E4" s="6"/>
      <c r="F4" s="6"/>
    </row>
    <row r="5" spans="1:6" x14ac:dyDescent="0.2">
      <c r="A5" s="188" t="s">
        <v>104</v>
      </c>
      <c r="B5" s="188"/>
      <c r="C5" s="188"/>
      <c r="F5" s="6"/>
    </row>
    <row r="6" spans="1:6" ht="15" thickBot="1" x14ac:dyDescent="0.25">
      <c r="A6" s="6"/>
      <c r="B6" s="6"/>
      <c r="C6" s="6"/>
      <c r="D6" s="6"/>
      <c r="E6" s="6"/>
      <c r="F6" s="6"/>
    </row>
    <row r="7" spans="1:6" ht="51" x14ac:dyDescent="0.2">
      <c r="A7" s="71" t="s">
        <v>0</v>
      </c>
      <c r="B7" s="72" t="s">
        <v>1</v>
      </c>
      <c r="C7" s="11" t="s">
        <v>2</v>
      </c>
      <c r="D7" s="72" t="s">
        <v>15</v>
      </c>
      <c r="E7" s="72" t="s">
        <v>29</v>
      </c>
      <c r="F7" s="3" t="s">
        <v>16</v>
      </c>
    </row>
    <row r="8" spans="1:6" x14ac:dyDescent="0.2">
      <c r="A8" s="97">
        <v>1</v>
      </c>
      <c r="B8" s="98">
        <v>44774</v>
      </c>
      <c r="C8" s="99">
        <v>1752</v>
      </c>
      <c r="D8" s="100" t="s">
        <v>100</v>
      </c>
      <c r="E8" s="101" t="s">
        <v>108</v>
      </c>
      <c r="F8" s="89">
        <v>13740.93</v>
      </c>
    </row>
    <row r="9" spans="1:6" x14ac:dyDescent="0.2">
      <c r="A9" s="97">
        <v>2</v>
      </c>
      <c r="B9" s="98">
        <v>44774</v>
      </c>
      <c r="C9" s="102">
        <v>1753</v>
      </c>
      <c r="D9" s="100" t="s">
        <v>76</v>
      </c>
      <c r="E9" s="100" t="s">
        <v>87</v>
      </c>
      <c r="F9" s="185">
        <v>145</v>
      </c>
    </row>
    <row r="10" spans="1:6" x14ac:dyDescent="0.2">
      <c r="A10" s="97">
        <v>3</v>
      </c>
      <c r="B10" s="98">
        <v>44775</v>
      </c>
      <c r="C10" s="99">
        <v>1761</v>
      </c>
      <c r="D10" s="100" t="s">
        <v>80</v>
      </c>
      <c r="E10" s="100" t="s">
        <v>109</v>
      </c>
      <c r="F10" s="185">
        <v>980</v>
      </c>
    </row>
    <row r="11" spans="1:6" x14ac:dyDescent="0.2">
      <c r="A11" s="97">
        <v>4</v>
      </c>
      <c r="B11" s="98">
        <v>44775</v>
      </c>
      <c r="C11" s="99">
        <v>1762</v>
      </c>
      <c r="D11" s="100" t="s">
        <v>85</v>
      </c>
      <c r="E11" s="101" t="s">
        <v>110</v>
      </c>
      <c r="F11" s="89">
        <v>4880</v>
      </c>
    </row>
    <row r="12" spans="1:6" s="14" customFormat="1" x14ac:dyDescent="0.2">
      <c r="A12" s="97">
        <v>5</v>
      </c>
      <c r="B12" s="98">
        <v>44775</v>
      </c>
      <c r="C12" s="105">
        <v>1763</v>
      </c>
      <c r="D12" s="100" t="s">
        <v>80</v>
      </c>
      <c r="E12" s="101" t="s">
        <v>111</v>
      </c>
      <c r="F12" s="89">
        <v>980</v>
      </c>
    </row>
    <row r="13" spans="1:6" x14ac:dyDescent="0.2">
      <c r="A13" s="97">
        <v>6</v>
      </c>
      <c r="B13" s="98">
        <v>44775</v>
      </c>
      <c r="C13" s="105">
        <v>1764</v>
      </c>
      <c r="D13" s="104" t="s">
        <v>85</v>
      </c>
      <c r="E13" s="104" t="s">
        <v>112</v>
      </c>
      <c r="F13" s="186">
        <v>5180</v>
      </c>
    </row>
    <row r="14" spans="1:6" x14ac:dyDescent="0.2">
      <c r="A14" s="97">
        <v>7</v>
      </c>
      <c r="B14" s="98">
        <v>44775</v>
      </c>
      <c r="C14" s="105">
        <v>1765</v>
      </c>
      <c r="D14" s="104" t="s">
        <v>113</v>
      </c>
      <c r="E14" s="104" t="s">
        <v>114</v>
      </c>
      <c r="F14" s="186">
        <v>7021</v>
      </c>
    </row>
    <row r="15" spans="1:6" x14ac:dyDescent="0.2">
      <c r="A15" s="97">
        <v>8</v>
      </c>
      <c r="B15" s="98">
        <v>44775</v>
      </c>
      <c r="C15" s="105">
        <v>1766</v>
      </c>
      <c r="D15" s="104" t="s">
        <v>115</v>
      </c>
      <c r="E15" s="104" t="s">
        <v>116</v>
      </c>
      <c r="F15" s="186">
        <v>114.91</v>
      </c>
    </row>
    <row r="16" spans="1:6" x14ac:dyDescent="0.2">
      <c r="A16" s="97">
        <v>9</v>
      </c>
      <c r="B16" s="98">
        <v>44775</v>
      </c>
      <c r="C16" s="105">
        <v>1767</v>
      </c>
      <c r="D16" s="104" t="s">
        <v>117</v>
      </c>
      <c r="E16" s="104" t="s">
        <v>118</v>
      </c>
      <c r="F16" s="186">
        <v>1904</v>
      </c>
    </row>
    <row r="17" spans="1:7" x14ac:dyDescent="0.2">
      <c r="A17" s="97">
        <v>10</v>
      </c>
      <c r="B17" s="103">
        <v>44776</v>
      </c>
      <c r="C17" s="105">
        <v>1768</v>
      </c>
      <c r="D17" s="104" t="s">
        <v>119</v>
      </c>
      <c r="E17" s="104" t="s">
        <v>120</v>
      </c>
      <c r="F17" s="186">
        <v>339.11</v>
      </c>
    </row>
    <row r="18" spans="1:7" x14ac:dyDescent="0.2">
      <c r="A18" s="97">
        <v>11</v>
      </c>
      <c r="B18" s="103">
        <v>44777</v>
      </c>
      <c r="C18" s="99">
        <v>1770</v>
      </c>
      <c r="D18" s="101" t="s">
        <v>119</v>
      </c>
      <c r="E18" s="104" t="s">
        <v>122</v>
      </c>
      <c r="F18" s="89">
        <v>246.5</v>
      </c>
    </row>
    <row r="19" spans="1:7" x14ac:dyDescent="0.2">
      <c r="A19" s="97">
        <v>12</v>
      </c>
      <c r="B19" s="103">
        <v>44777</v>
      </c>
      <c r="C19" s="99">
        <v>1771</v>
      </c>
      <c r="D19" s="101" t="s">
        <v>79</v>
      </c>
      <c r="E19" s="104" t="s">
        <v>123</v>
      </c>
      <c r="F19" s="89">
        <v>1279.25</v>
      </c>
    </row>
    <row r="20" spans="1:7" x14ac:dyDescent="0.2">
      <c r="A20" s="75">
        <v>13</v>
      </c>
      <c r="B20" s="103">
        <v>44777</v>
      </c>
      <c r="C20" s="90">
        <v>1772</v>
      </c>
      <c r="D20" s="101" t="s">
        <v>124</v>
      </c>
      <c r="E20" s="104" t="s">
        <v>125</v>
      </c>
      <c r="F20" s="89">
        <v>650</v>
      </c>
    </row>
    <row r="21" spans="1:7" x14ac:dyDescent="0.2">
      <c r="A21" s="75">
        <v>14</v>
      </c>
      <c r="B21" s="103">
        <v>44777</v>
      </c>
      <c r="C21" s="90">
        <v>1773</v>
      </c>
      <c r="D21" s="91" t="s">
        <v>80</v>
      </c>
      <c r="E21" s="91" t="s">
        <v>126</v>
      </c>
      <c r="F21" s="89">
        <v>980</v>
      </c>
    </row>
    <row r="22" spans="1:7" x14ac:dyDescent="0.2">
      <c r="A22" s="75">
        <v>15</v>
      </c>
      <c r="B22" s="103">
        <v>44777</v>
      </c>
      <c r="C22" s="90">
        <v>1774</v>
      </c>
      <c r="D22" s="91" t="s">
        <v>85</v>
      </c>
      <c r="E22" s="91" t="s">
        <v>127</v>
      </c>
      <c r="F22" s="89">
        <v>4990</v>
      </c>
    </row>
    <row r="23" spans="1:7" x14ac:dyDescent="0.2">
      <c r="A23" s="75">
        <v>16</v>
      </c>
      <c r="B23" s="103">
        <v>44777</v>
      </c>
      <c r="C23" s="76">
        <v>1775</v>
      </c>
      <c r="D23" s="77" t="s">
        <v>80</v>
      </c>
      <c r="E23" s="77" t="s">
        <v>128</v>
      </c>
      <c r="F23" s="93">
        <v>980</v>
      </c>
    </row>
    <row r="24" spans="1:7" x14ac:dyDescent="0.2">
      <c r="A24" s="75">
        <v>17</v>
      </c>
      <c r="B24" s="103">
        <v>44777</v>
      </c>
      <c r="C24" s="90">
        <v>1776</v>
      </c>
      <c r="D24" s="91" t="s">
        <v>85</v>
      </c>
      <c r="E24" s="94" t="s">
        <v>129</v>
      </c>
      <c r="F24" s="93">
        <v>4280</v>
      </c>
    </row>
    <row r="25" spans="1:7" x14ac:dyDescent="0.2">
      <c r="A25" s="75">
        <v>18</v>
      </c>
      <c r="B25" s="103">
        <v>44777</v>
      </c>
      <c r="C25" s="90">
        <v>1777</v>
      </c>
      <c r="D25" s="91" t="s">
        <v>77</v>
      </c>
      <c r="E25" s="91" t="s">
        <v>130</v>
      </c>
      <c r="F25" s="93">
        <v>2700</v>
      </c>
    </row>
    <row r="26" spans="1:7" x14ac:dyDescent="0.2">
      <c r="A26" s="75">
        <v>19</v>
      </c>
      <c r="B26" s="103">
        <v>44777</v>
      </c>
      <c r="C26" s="90">
        <v>55</v>
      </c>
      <c r="D26" s="91" t="s">
        <v>70</v>
      </c>
      <c r="E26" s="94" t="s">
        <v>81</v>
      </c>
      <c r="F26" s="93">
        <v>450</v>
      </c>
    </row>
    <row r="27" spans="1:7" x14ac:dyDescent="0.2">
      <c r="A27" s="75">
        <v>20</v>
      </c>
      <c r="B27" s="103">
        <v>44777</v>
      </c>
      <c r="C27" s="90">
        <v>207</v>
      </c>
      <c r="D27" s="91" t="s">
        <v>70</v>
      </c>
      <c r="E27" s="94" t="s">
        <v>82</v>
      </c>
      <c r="F27" s="93">
        <v>-66.05</v>
      </c>
    </row>
    <row r="28" spans="1:7" x14ac:dyDescent="0.2">
      <c r="A28" s="75"/>
      <c r="B28" s="103">
        <v>44778</v>
      </c>
      <c r="C28" s="90">
        <v>210</v>
      </c>
      <c r="D28" s="91" t="s">
        <v>70</v>
      </c>
      <c r="E28" s="94" t="s">
        <v>82</v>
      </c>
      <c r="F28" s="93">
        <v>-297.48</v>
      </c>
    </row>
    <row r="29" spans="1:7" x14ac:dyDescent="0.2">
      <c r="A29" s="75">
        <v>21</v>
      </c>
      <c r="B29" s="103">
        <v>44781</v>
      </c>
      <c r="C29" s="76">
        <v>1946</v>
      </c>
      <c r="D29" s="77" t="s">
        <v>131</v>
      </c>
      <c r="E29" s="95" t="s">
        <v>132</v>
      </c>
      <c r="F29" s="93">
        <v>258</v>
      </c>
      <c r="G29" s="14"/>
    </row>
    <row r="30" spans="1:7" x14ac:dyDescent="0.2">
      <c r="A30" s="75">
        <v>22</v>
      </c>
      <c r="B30" s="103">
        <v>44781</v>
      </c>
      <c r="C30" s="76">
        <v>1947</v>
      </c>
      <c r="D30" s="77" t="s">
        <v>131</v>
      </c>
      <c r="E30" s="95" t="s">
        <v>133</v>
      </c>
      <c r="F30" s="89">
        <v>258</v>
      </c>
    </row>
    <row r="31" spans="1:7" x14ac:dyDescent="0.2">
      <c r="A31" s="75">
        <v>23</v>
      </c>
      <c r="B31" s="103">
        <v>44781</v>
      </c>
      <c r="C31" s="76">
        <v>1948</v>
      </c>
      <c r="D31" s="77" t="s">
        <v>131</v>
      </c>
      <c r="E31" s="95" t="s">
        <v>134</v>
      </c>
      <c r="F31" s="89">
        <v>258</v>
      </c>
    </row>
    <row r="32" spans="1:7" x14ac:dyDescent="0.2">
      <c r="A32" s="75">
        <v>24</v>
      </c>
      <c r="B32" s="103">
        <v>44781</v>
      </c>
      <c r="C32" s="76">
        <v>1949</v>
      </c>
      <c r="D32" s="77" t="s">
        <v>131</v>
      </c>
      <c r="E32" s="95" t="s">
        <v>135</v>
      </c>
      <c r="F32" s="89">
        <v>258</v>
      </c>
    </row>
    <row r="33" spans="1:6" x14ac:dyDescent="0.2">
      <c r="A33" s="75">
        <v>25</v>
      </c>
      <c r="B33" s="103">
        <v>44781</v>
      </c>
      <c r="C33" s="76">
        <v>1951</v>
      </c>
      <c r="D33" s="77" t="s">
        <v>83</v>
      </c>
      <c r="E33" s="95" t="s">
        <v>137</v>
      </c>
      <c r="F33" s="89">
        <v>22932.49</v>
      </c>
    </row>
    <row r="34" spans="1:6" x14ac:dyDescent="0.2">
      <c r="A34" s="75">
        <v>26</v>
      </c>
      <c r="B34" s="92">
        <v>44782</v>
      </c>
      <c r="C34" s="76">
        <v>1952</v>
      </c>
      <c r="D34" s="77" t="s">
        <v>101</v>
      </c>
      <c r="E34" s="95" t="s">
        <v>138</v>
      </c>
      <c r="F34" s="89">
        <v>17175.98</v>
      </c>
    </row>
    <row r="35" spans="1:6" x14ac:dyDescent="0.2">
      <c r="A35" s="75">
        <v>27</v>
      </c>
      <c r="B35" s="92">
        <v>44782</v>
      </c>
      <c r="C35" s="76">
        <v>1953</v>
      </c>
      <c r="D35" s="77" t="s">
        <v>102</v>
      </c>
      <c r="E35" s="95" t="s">
        <v>139</v>
      </c>
      <c r="F35" s="89">
        <v>1399.99</v>
      </c>
    </row>
    <row r="36" spans="1:6" x14ac:dyDescent="0.2">
      <c r="A36" s="75">
        <v>28</v>
      </c>
      <c r="B36" s="92">
        <v>44782</v>
      </c>
      <c r="C36" s="76">
        <v>1954</v>
      </c>
      <c r="D36" s="77" t="s">
        <v>102</v>
      </c>
      <c r="E36" s="95" t="s">
        <v>140</v>
      </c>
      <c r="F36" s="89">
        <v>2119.9899999999998</v>
      </c>
    </row>
    <row r="37" spans="1:6" x14ac:dyDescent="0.2">
      <c r="A37" s="75">
        <v>29</v>
      </c>
      <c r="B37" s="92">
        <v>44782</v>
      </c>
      <c r="C37" s="76">
        <v>1953</v>
      </c>
      <c r="D37" s="77" t="s">
        <v>72</v>
      </c>
      <c r="E37" s="95" t="s">
        <v>143</v>
      </c>
      <c r="F37" s="89">
        <v>1618.39</v>
      </c>
    </row>
    <row r="38" spans="1:6" x14ac:dyDescent="0.2">
      <c r="A38" s="75">
        <v>30</v>
      </c>
      <c r="B38" s="92">
        <v>44782</v>
      </c>
      <c r="C38" s="76">
        <v>1954</v>
      </c>
      <c r="D38" s="77" t="s">
        <v>72</v>
      </c>
      <c r="E38" s="95" t="s">
        <v>144</v>
      </c>
      <c r="F38" s="89">
        <v>1367.87</v>
      </c>
    </row>
    <row r="39" spans="1:6" x14ac:dyDescent="0.2">
      <c r="A39" s="75">
        <v>31</v>
      </c>
      <c r="B39" s="92">
        <v>44782</v>
      </c>
      <c r="C39" s="76">
        <v>1955</v>
      </c>
      <c r="D39" s="77" t="s">
        <v>72</v>
      </c>
      <c r="E39" s="95" t="s">
        <v>145</v>
      </c>
      <c r="F39" s="89">
        <v>4355.79</v>
      </c>
    </row>
    <row r="40" spans="1:6" x14ac:dyDescent="0.2">
      <c r="A40" s="75">
        <v>32</v>
      </c>
      <c r="B40" s="92">
        <v>44782</v>
      </c>
      <c r="C40" s="76">
        <v>1956</v>
      </c>
      <c r="D40" s="77" t="s">
        <v>73</v>
      </c>
      <c r="E40" s="95" t="s">
        <v>146</v>
      </c>
      <c r="F40" s="89">
        <v>1772.27</v>
      </c>
    </row>
    <row r="41" spans="1:6" x14ac:dyDescent="0.2">
      <c r="A41" s="75">
        <v>33</v>
      </c>
      <c r="B41" s="92">
        <v>44782</v>
      </c>
      <c r="C41" s="76">
        <v>1957</v>
      </c>
      <c r="D41" s="77" t="s">
        <v>88</v>
      </c>
      <c r="E41" s="95" t="s">
        <v>147</v>
      </c>
      <c r="F41" s="89">
        <v>5201.62</v>
      </c>
    </row>
    <row r="42" spans="1:6" s="14" customFormat="1" x14ac:dyDescent="0.2">
      <c r="A42" s="75">
        <v>34</v>
      </c>
      <c r="B42" s="92">
        <v>44782</v>
      </c>
      <c r="C42" s="76">
        <v>1958</v>
      </c>
      <c r="D42" s="77" t="s">
        <v>148</v>
      </c>
      <c r="E42" s="95" t="s">
        <v>149</v>
      </c>
      <c r="F42" s="89">
        <v>66</v>
      </c>
    </row>
    <row r="43" spans="1:6" s="14" customFormat="1" x14ac:dyDescent="0.2">
      <c r="A43" s="75">
        <v>35</v>
      </c>
      <c r="B43" s="92">
        <v>44782</v>
      </c>
      <c r="C43" s="76">
        <v>1959</v>
      </c>
      <c r="D43" s="77" t="s">
        <v>86</v>
      </c>
      <c r="E43" s="95" t="s">
        <v>150</v>
      </c>
      <c r="F43" s="89">
        <v>10234</v>
      </c>
    </row>
    <row r="44" spans="1:6" s="14" customFormat="1" x14ac:dyDescent="0.2">
      <c r="A44" s="75">
        <v>36</v>
      </c>
      <c r="B44" s="92">
        <v>44783</v>
      </c>
      <c r="C44" s="76">
        <v>1960</v>
      </c>
      <c r="D44" s="77" t="s">
        <v>151</v>
      </c>
      <c r="E44" s="95" t="s">
        <v>152</v>
      </c>
      <c r="F44" s="89">
        <v>1683.77</v>
      </c>
    </row>
    <row r="45" spans="1:6" s="14" customFormat="1" x14ac:dyDescent="0.2">
      <c r="A45" s="75">
        <v>37</v>
      </c>
      <c r="B45" s="92">
        <v>44783</v>
      </c>
      <c r="C45" s="76">
        <v>1961</v>
      </c>
      <c r="D45" s="77" t="s">
        <v>84</v>
      </c>
      <c r="E45" s="95" t="s">
        <v>153</v>
      </c>
      <c r="F45" s="89">
        <v>14875</v>
      </c>
    </row>
    <row r="46" spans="1:6" s="14" customFormat="1" x14ac:dyDescent="0.2">
      <c r="A46" s="75">
        <v>38</v>
      </c>
      <c r="B46" s="92">
        <v>44784</v>
      </c>
      <c r="C46" s="96">
        <v>56</v>
      </c>
      <c r="D46" s="77" t="s">
        <v>70</v>
      </c>
      <c r="E46" s="95" t="s">
        <v>81</v>
      </c>
      <c r="F46" s="89">
        <v>2470</v>
      </c>
    </row>
    <row r="47" spans="1:6" s="14" customFormat="1" x14ac:dyDescent="0.2">
      <c r="A47" s="75">
        <v>39</v>
      </c>
      <c r="B47" s="92">
        <v>44784</v>
      </c>
      <c r="C47" s="96">
        <v>216</v>
      </c>
      <c r="D47" s="77" t="s">
        <v>70</v>
      </c>
      <c r="E47" s="95" t="s">
        <v>82</v>
      </c>
      <c r="F47" s="89">
        <v>-56.24</v>
      </c>
    </row>
    <row r="48" spans="1:6" s="14" customFormat="1" x14ac:dyDescent="0.2">
      <c r="A48" s="75">
        <v>40</v>
      </c>
      <c r="B48" s="92">
        <v>44784</v>
      </c>
      <c r="C48" s="96">
        <v>214</v>
      </c>
      <c r="D48" s="77" t="s">
        <v>70</v>
      </c>
      <c r="E48" s="95" t="s">
        <v>82</v>
      </c>
      <c r="F48" s="89">
        <v>-68.349999999999994</v>
      </c>
    </row>
    <row r="49" spans="1:8" s="14" customFormat="1" x14ac:dyDescent="0.2">
      <c r="A49" s="75">
        <v>41</v>
      </c>
      <c r="B49" s="92">
        <v>44784</v>
      </c>
      <c r="C49" s="96">
        <v>215</v>
      </c>
      <c r="D49" s="77" t="s">
        <v>70</v>
      </c>
      <c r="E49" s="95" t="s">
        <v>82</v>
      </c>
      <c r="F49" s="89">
        <v>-68.349999999999994</v>
      </c>
    </row>
    <row r="50" spans="1:8" s="14" customFormat="1" x14ac:dyDescent="0.2">
      <c r="A50" s="75">
        <v>42</v>
      </c>
      <c r="B50" s="92">
        <v>44784</v>
      </c>
      <c r="C50" s="96">
        <v>1966</v>
      </c>
      <c r="D50" s="77" t="s">
        <v>78</v>
      </c>
      <c r="E50" s="95" t="s">
        <v>157</v>
      </c>
      <c r="F50" s="89">
        <v>862.75</v>
      </c>
    </row>
    <row r="51" spans="1:8" s="14" customFormat="1" x14ac:dyDescent="0.2">
      <c r="A51" s="75">
        <v>43</v>
      </c>
      <c r="B51" s="92">
        <v>44785</v>
      </c>
      <c r="C51" s="96">
        <v>1967</v>
      </c>
      <c r="D51" s="77" t="s">
        <v>165</v>
      </c>
      <c r="E51" s="95" t="s">
        <v>166</v>
      </c>
      <c r="F51" s="89">
        <v>1635</v>
      </c>
      <c r="G51" s="74"/>
      <c r="H51" s="74"/>
    </row>
    <row r="52" spans="1:8" s="14" customFormat="1" x14ac:dyDescent="0.2">
      <c r="A52" s="75">
        <v>44</v>
      </c>
      <c r="B52" s="92">
        <v>44785</v>
      </c>
      <c r="C52" s="96">
        <v>1968</v>
      </c>
      <c r="D52" s="77" t="s">
        <v>167</v>
      </c>
      <c r="E52" s="95" t="s">
        <v>168</v>
      </c>
      <c r="F52" s="89">
        <v>7259</v>
      </c>
    </row>
    <row r="53" spans="1:8" s="14" customFormat="1" x14ac:dyDescent="0.2">
      <c r="A53" s="75">
        <v>45</v>
      </c>
      <c r="B53" s="92">
        <v>44785</v>
      </c>
      <c r="C53" s="96">
        <v>1969</v>
      </c>
      <c r="D53" s="77" t="s">
        <v>169</v>
      </c>
      <c r="E53" s="95" t="s">
        <v>106</v>
      </c>
      <c r="F53" s="89">
        <v>1868.3</v>
      </c>
      <c r="G53" s="74"/>
      <c r="H53" s="74"/>
    </row>
    <row r="54" spans="1:8" s="14" customFormat="1" x14ac:dyDescent="0.2">
      <c r="A54" s="75">
        <v>46</v>
      </c>
      <c r="B54" s="92">
        <v>44785</v>
      </c>
      <c r="C54" s="96">
        <v>1971</v>
      </c>
      <c r="D54" s="77" t="s">
        <v>170</v>
      </c>
      <c r="E54" s="95" t="s">
        <v>171</v>
      </c>
      <c r="F54" s="89">
        <v>17850</v>
      </c>
      <c r="G54" s="74"/>
      <c r="H54" s="74"/>
    </row>
    <row r="55" spans="1:8" s="14" customFormat="1" x14ac:dyDescent="0.2">
      <c r="A55" s="75">
        <v>47</v>
      </c>
      <c r="B55" s="92">
        <v>44785</v>
      </c>
      <c r="C55" s="96">
        <v>1972</v>
      </c>
      <c r="D55" s="77" t="s">
        <v>151</v>
      </c>
      <c r="E55" s="95" t="s">
        <v>172</v>
      </c>
      <c r="F55" s="89">
        <v>624.75</v>
      </c>
    </row>
    <row r="56" spans="1:8" s="14" customFormat="1" x14ac:dyDescent="0.2">
      <c r="A56" s="75">
        <v>48</v>
      </c>
      <c r="B56" s="92">
        <v>44785</v>
      </c>
      <c r="C56" s="96">
        <v>1973</v>
      </c>
      <c r="D56" s="77" t="s">
        <v>173</v>
      </c>
      <c r="E56" s="95" t="s">
        <v>174</v>
      </c>
      <c r="F56" s="89">
        <v>827.49</v>
      </c>
    </row>
    <row r="57" spans="1:8" s="14" customFormat="1" x14ac:dyDescent="0.2">
      <c r="A57" s="75">
        <v>49</v>
      </c>
      <c r="B57" s="92">
        <v>44785</v>
      </c>
      <c r="C57" s="96">
        <v>1974</v>
      </c>
      <c r="D57" s="77" t="s">
        <v>80</v>
      </c>
      <c r="E57" s="95" t="s">
        <v>175</v>
      </c>
      <c r="F57" s="89">
        <v>980</v>
      </c>
    </row>
    <row r="58" spans="1:8" s="14" customFormat="1" x14ac:dyDescent="0.2">
      <c r="A58" s="75">
        <v>50</v>
      </c>
      <c r="B58" s="92">
        <v>44785</v>
      </c>
      <c r="C58" s="96">
        <v>1975</v>
      </c>
      <c r="D58" s="77" t="s">
        <v>85</v>
      </c>
      <c r="E58" s="95" t="s">
        <v>176</v>
      </c>
      <c r="F58" s="89">
        <v>4980</v>
      </c>
    </row>
    <row r="59" spans="1:8" s="14" customFormat="1" x14ac:dyDescent="0.2">
      <c r="A59" s="75">
        <v>51</v>
      </c>
      <c r="B59" s="92">
        <v>44785</v>
      </c>
      <c r="C59" s="96">
        <v>1976</v>
      </c>
      <c r="D59" s="77" t="s">
        <v>80</v>
      </c>
      <c r="E59" s="95" t="s">
        <v>177</v>
      </c>
      <c r="F59" s="89">
        <v>980</v>
      </c>
    </row>
    <row r="60" spans="1:8" s="14" customFormat="1" x14ac:dyDescent="0.2">
      <c r="A60" s="75">
        <v>52</v>
      </c>
      <c r="B60" s="92">
        <v>44785</v>
      </c>
      <c r="C60" s="96">
        <v>1977</v>
      </c>
      <c r="D60" s="77" t="s">
        <v>85</v>
      </c>
      <c r="E60" s="95" t="s">
        <v>178</v>
      </c>
      <c r="F60" s="89">
        <v>4680</v>
      </c>
    </row>
    <row r="61" spans="1:8" s="14" customFormat="1" x14ac:dyDescent="0.2">
      <c r="A61" s="75">
        <v>53</v>
      </c>
      <c r="B61" s="92">
        <v>44785</v>
      </c>
      <c r="C61" s="96">
        <v>1978</v>
      </c>
      <c r="D61" s="77" t="s">
        <v>80</v>
      </c>
      <c r="E61" s="95" t="s">
        <v>179</v>
      </c>
      <c r="F61" s="89">
        <v>980</v>
      </c>
    </row>
    <row r="62" spans="1:8" s="14" customFormat="1" x14ac:dyDescent="0.2">
      <c r="A62" s="75">
        <v>54</v>
      </c>
      <c r="B62" s="92">
        <v>44785</v>
      </c>
      <c r="C62" s="96">
        <v>1979</v>
      </c>
      <c r="D62" s="77" t="s">
        <v>85</v>
      </c>
      <c r="E62" s="95" t="s">
        <v>180</v>
      </c>
      <c r="F62" s="89">
        <v>4680</v>
      </c>
    </row>
    <row r="63" spans="1:8" s="14" customFormat="1" x14ac:dyDescent="0.2">
      <c r="A63" s="75">
        <v>55</v>
      </c>
      <c r="B63" s="92">
        <v>44785</v>
      </c>
      <c r="C63" s="96">
        <v>1980</v>
      </c>
      <c r="D63" s="77" t="s">
        <v>181</v>
      </c>
      <c r="E63" s="95" t="s">
        <v>182</v>
      </c>
      <c r="F63" s="89">
        <v>2036.4</v>
      </c>
    </row>
    <row r="64" spans="1:8" s="14" customFormat="1" x14ac:dyDescent="0.2">
      <c r="A64" s="75">
        <v>56</v>
      </c>
      <c r="B64" s="92">
        <v>44785</v>
      </c>
      <c r="C64" s="96">
        <v>1983</v>
      </c>
      <c r="D64" s="77" t="s">
        <v>183</v>
      </c>
      <c r="E64" s="95" t="s">
        <v>184</v>
      </c>
      <c r="F64" s="89">
        <v>1500.78</v>
      </c>
    </row>
    <row r="65" spans="1:6" s="14" customFormat="1" x14ac:dyDescent="0.2">
      <c r="A65" s="75">
        <v>57</v>
      </c>
      <c r="B65" s="92">
        <v>44785</v>
      </c>
      <c r="C65" s="96">
        <v>1986</v>
      </c>
      <c r="D65" s="77" t="s">
        <v>185</v>
      </c>
      <c r="E65" s="95" t="s">
        <v>186</v>
      </c>
      <c r="F65" s="89">
        <v>172.55</v>
      </c>
    </row>
    <row r="66" spans="1:6" s="14" customFormat="1" x14ac:dyDescent="0.2">
      <c r="A66" s="75">
        <v>58</v>
      </c>
      <c r="B66" s="92">
        <v>44785</v>
      </c>
      <c r="C66" s="96">
        <v>1987</v>
      </c>
      <c r="D66" s="77" t="s">
        <v>187</v>
      </c>
      <c r="E66" s="95" t="s">
        <v>188</v>
      </c>
      <c r="F66" s="89">
        <v>258</v>
      </c>
    </row>
    <row r="67" spans="1:6" s="14" customFormat="1" x14ac:dyDescent="0.2">
      <c r="A67" s="75">
        <v>59</v>
      </c>
      <c r="B67" s="92">
        <v>44785</v>
      </c>
      <c r="C67" s="96">
        <v>1988</v>
      </c>
      <c r="D67" s="77" t="s">
        <v>187</v>
      </c>
      <c r="E67" s="95" t="s">
        <v>189</v>
      </c>
      <c r="F67" s="89">
        <v>258</v>
      </c>
    </row>
    <row r="68" spans="1:6" s="14" customFormat="1" x14ac:dyDescent="0.2">
      <c r="A68" s="75">
        <v>60</v>
      </c>
      <c r="B68" s="92">
        <v>44785</v>
      </c>
      <c r="C68" s="96">
        <v>1989</v>
      </c>
      <c r="D68" s="77" t="s">
        <v>190</v>
      </c>
      <c r="E68" s="95" t="s">
        <v>191</v>
      </c>
      <c r="F68" s="89">
        <v>13465.2</v>
      </c>
    </row>
    <row r="69" spans="1:6" s="14" customFormat="1" x14ac:dyDescent="0.2">
      <c r="A69" s="75">
        <v>61</v>
      </c>
      <c r="B69" s="166">
        <v>44785</v>
      </c>
      <c r="C69" s="96">
        <v>1990</v>
      </c>
      <c r="D69" s="77" t="s">
        <v>192</v>
      </c>
      <c r="E69" s="95" t="s">
        <v>193</v>
      </c>
      <c r="F69" s="89">
        <v>2000</v>
      </c>
    </row>
    <row r="70" spans="1:6" s="14" customFormat="1" x14ac:dyDescent="0.2">
      <c r="A70" s="75">
        <v>62</v>
      </c>
      <c r="B70" s="166">
        <v>44785</v>
      </c>
      <c r="C70" s="96">
        <v>1991</v>
      </c>
      <c r="D70" s="77" t="s">
        <v>194</v>
      </c>
      <c r="E70" s="95" t="s">
        <v>195</v>
      </c>
      <c r="F70" s="89">
        <v>1428</v>
      </c>
    </row>
    <row r="71" spans="1:6" s="14" customFormat="1" x14ac:dyDescent="0.2">
      <c r="A71" s="75">
        <v>63</v>
      </c>
      <c r="B71" s="166">
        <v>44789</v>
      </c>
      <c r="C71" s="96">
        <v>1994</v>
      </c>
      <c r="D71" s="77" t="s">
        <v>173</v>
      </c>
      <c r="E71" s="95" t="s">
        <v>198</v>
      </c>
      <c r="F71" s="89">
        <v>402.49</v>
      </c>
    </row>
    <row r="72" spans="1:6" s="14" customFormat="1" x14ac:dyDescent="0.2">
      <c r="A72" s="75"/>
      <c r="B72" s="166">
        <v>44789</v>
      </c>
      <c r="C72" s="96">
        <v>57</v>
      </c>
      <c r="D72" s="77" t="s">
        <v>70</v>
      </c>
      <c r="E72" s="95" t="s">
        <v>81</v>
      </c>
      <c r="F72" s="89">
        <v>370</v>
      </c>
    </row>
    <row r="73" spans="1:6" s="14" customFormat="1" x14ac:dyDescent="0.2">
      <c r="A73" s="75"/>
      <c r="B73" s="166">
        <v>44789</v>
      </c>
      <c r="C73" s="96">
        <v>1984</v>
      </c>
      <c r="D73" s="77" t="s">
        <v>210</v>
      </c>
      <c r="E73" s="95" t="s">
        <v>211</v>
      </c>
      <c r="F73" s="89">
        <v>800</v>
      </c>
    </row>
    <row r="74" spans="1:6" s="14" customFormat="1" x14ac:dyDescent="0.2">
      <c r="A74" s="75"/>
      <c r="B74" s="166">
        <v>44789</v>
      </c>
      <c r="C74" s="96">
        <v>1985</v>
      </c>
      <c r="D74" s="77" t="s">
        <v>212</v>
      </c>
      <c r="E74" s="95" t="s">
        <v>213</v>
      </c>
      <c r="F74" s="89">
        <v>2786.4</v>
      </c>
    </row>
    <row r="75" spans="1:6" s="14" customFormat="1" x14ac:dyDescent="0.2">
      <c r="A75" s="75">
        <v>64</v>
      </c>
      <c r="B75" s="166">
        <v>44790</v>
      </c>
      <c r="C75" s="96">
        <v>1995</v>
      </c>
      <c r="D75" s="77" t="s">
        <v>80</v>
      </c>
      <c r="E75" s="95" t="s">
        <v>199</v>
      </c>
      <c r="F75" s="89">
        <v>980</v>
      </c>
    </row>
    <row r="76" spans="1:6" s="14" customFormat="1" x14ac:dyDescent="0.2">
      <c r="A76" s="75">
        <v>65</v>
      </c>
      <c r="B76" s="166">
        <v>44790</v>
      </c>
      <c r="C76" s="96">
        <v>1996</v>
      </c>
      <c r="D76" s="77" t="s">
        <v>85</v>
      </c>
      <c r="E76" s="95" t="s">
        <v>200</v>
      </c>
      <c r="F76" s="89">
        <v>4090</v>
      </c>
    </row>
    <row r="77" spans="1:6" s="14" customFormat="1" x14ac:dyDescent="0.2">
      <c r="A77" s="75">
        <v>67</v>
      </c>
      <c r="B77" s="167">
        <v>44790</v>
      </c>
      <c r="C77" s="168">
        <v>58</v>
      </c>
      <c r="D77" s="169" t="s">
        <v>70</v>
      </c>
      <c r="E77" s="169" t="s">
        <v>81</v>
      </c>
      <c r="F77" s="176">
        <v>500</v>
      </c>
    </row>
    <row r="78" spans="1:6" s="14" customFormat="1" x14ac:dyDescent="0.2">
      <c r="A78" s="75">
        <v>68</v>
      </c>
      <c r="B78" s="166">
        <v>44791</v>
      </c>
      <c r="C78" s="96">
        <v>2001</v>
      </c>
      <c r="D78" s="77" t="s">
        <v>201</v>
      </c>
      <c r="E78" s="95" t="s">
        <v>202</v>
      </c>
      <c r="F78" s="89">
        <v>439.68</v>
      </c>
    </row>
    <row r="79" spans="1:6" s="14" customFormat="1" x14ac:dyDescent="0.2">
      <c r="A79" s="75">
        <v>69</v>
      </c>
      <c r="B79" s="166">
        <v>44791</v>
      </c>
      <c r="C79" s="96">
        <v>2002</v>
      </c>
      <c r="D79" s="77" t="s">
        <v>203</v>
      </c>
      <c r="E79" s="95" t="s">
        <v>204</v>
      </c>
      <c r="F79" s="89">
        <v>773.5</v>
      </c>
    </row>
    <row r="80" spans="1:6" s="14" customFormat="1" x14ac:dyDescent="0.2">
      <c r="A80" s="75">
        <v>70</v>
      </c>
      <c r="B80" s="166">
        <v>44791</v>
      </c>
      <c r="C80" s="96">
        <v>2003</v>
      </c>
      <c r="D80" s="77" t="s">
        <v>205</v>
      </c>
      <c r="E80" s="95" t="s">
        <v>206</v>
      </c>
      <c r="F80" s="89">
        <v>5733.76</v>
      </c>
    </row>
    <row r="81" spans="1:6" s="14" customFormat="1" x14ac:dyDescent="0.2">
      <c r="A81" s="75">
        <v>71</v>
      </c>
      <c r="B81" s="166">
        <v>44791</v>
      </c>
      <c r="C81" s="96">
        <v>2004</v>
      </c>
      <c r="D81" s="77" t="s">
        <v>207</v>
      </c>
      <c r="E81" s="95" t="s">
        <v>206</v>
      </c>
      <c r="F81" s="89">
        <v>3609.95</v>
      </c>
    </row>
    <row r="82" spans="1:6" s="14" customFormat="1" x14ac:dyDescent="0.2">
      <c r="A82" s="75">
        <v>72</v>
      </c>
      <c r="B82" s="166">
        <v>44791</v>
      </c>
      <c r="C82" s="96">
        <v>59</v>
      </c>
      <c r="D82" s="77" t="s">
        <v>70</v>
      </c>
      <c r="E82" s="95" t="s">
        <v>81</v>
      </c>
      <c r="F82" s="89">
        <v>2476</v>
      </c>
    </row>
    <row r="83" spans="1:6" s="14" customFormat="1" x14ac:dyDescent="0.2">
      <c r="A83" s="75">
        <v>73</v>
      </c>
      <c r="B83" s="166">
        <v>44792</v>
      </c>
      <c r="C83" s="96">
        <v>223</v>
      </c>
      <c r="D83" s="77" t="s">
        <v>70</v>
      </c>
      <c r="E83" s="95" t="s">
        <v>82</v>
      </c>
      <c r="F83" s="89">
        <v>-121.36</v>
      </c>
    </row>
    <row r="84" spans="1:6" s="14" customFormat="1" x14ac:dyDescent="0.2">
      <c r="A84" s="75">
        <v>74</v>
      </c>
      <c r="B84" s="166">
        <v>44796</v>
      </c>
      <c r="C84" s="96">
        <v>1970</v>
      </c>
      <c r="D84" s="77" t="s">
        <v>208</v>
      </c>
      <c r="E84" s="95" t="s">
        <v>209</v>
      </c>
      <c r="F84" s="89">
        <v>357</v>
      </c>
    </row>
    <row r="85" spans="1:6" s="14" customFormat="1" x14ac:dyDescent="0.2">
      <c r="A85" s="75">
        <v>75</v>
      </c>
      <c r="B85" s="166">
        <v>44796</v>
      </c>
      <c r="C85" s="96">
        <v>1992</v>
      </c>
      <c r="D85" s="77" t="s">
        <v>208</v>
      </c>
      <c r="E85" s="95" t="s">
        <v>214</v>
      </c>
      <c r="F85" s="89">
        <v>344.86</v>
      </c>
    </row>
    <row r="86" spans="1:6" s="14" customFormat="1" x14ac:dyDescent="0.2">
      <c r="A86" s="75">
        <v>76</v>
      </c>
      <c r="B86" s="166">
        <v>44796</v>
      </c>
      <c r="C86" s="96">
        <v>1993</v>
      </c>
      <c r="D86" s="77" t="s">
        <v>208</v>
      </c>
      <c r="E86" s="95" t="s">
        <v>215</v>
      </c>
      <c r="F86" s="89">
        <v>223.96</v>
      </c>
    </row>
    <row r="87" spans="1:6" s="14" customFormat="1" x14ac:dyDescent="0.2">
      <c r="A87" s="75">
        <v>77</v>
      </c>
      <c r="B87" s="166">
        <v>44796</v>
      </c>
      <c r="C87" s="96">
        <v>2006</v>
      </c>
      <c r="D87" s="77" t="s">
        <v>217</v>
      </c>
      <c r="E87" s="95" t="s">
        <v>218</v>
      </c>
      <c r="F87" s="89">
        <v>6400</v>
      </c>
    </row>
    <row r="88" spans="1:6" s="14" customFormat="1" x14ac:dyDescent="0.2">
      <c r="A88" s="75">
        <v>78</v>
      </c>
      <c r="B88" s="166">
        <v>44796</v>
      </c>
      <c r="C88" s="96">
        <v>2007</v>
      </c>
      <c r="D88" s="77" t="s">
        <v>217</v>
      </c>
      <c r="E88" s="95" t="s">
        <v>219</v>
      </c>
      <c r="F88" s="89">
        <v>6400</v>
      </c>
    </row>
    <row r="89" spans="1:6" s="14" customFormat="1" x14ac:dyDescent="0.2">
      <c r="A89" s="75">
        <v>79</v>
      </c>
      <c r="B89" s="166">
        <v>44796</v>
      </c>
      <c r="C89" s="96">
        <v>2009</v>
      </c>
      <c r="D89" s="77" t="s">
        <v>220</v>
      </c>
      <c r="E89" s="95" t="s">
        <v>221</v>
      </c>
      <c r="F89" s="89">
        <v>4.21</v>
      </c>
    </row>
    <row r="90" spans="1:6" s="14" customFormat="1" x14ac:dyDescent="0.2">
      <c r="A90" s="75">
        <v>80</v>
      </c>
      <c r="B90" s="166">
        <v>44797</v>
      </c>
      <c r="C90" s="96">
        <v>2018</v>
      </c>
      <c r="D90" s="77" t="s">
        <v>222</v>
      </c>
      <c r="E90" s="95" t="s">
        <v>223</v>
      </c>
      <c r="F90" s="89">
        <v>678.3</v>
      </c>
    </row>
    <row r="91" spans="1:6" s="14" customFormat="1" x14ac:dyDescent="0.2">
      <c r="A91" s="75">
        <v>81</v>
      </c>
      <c r="B91" s="166">
        <v>44797</v>
      </c>
      <c r="C91" s="96">
        <v>229</v>
      </c>
      <c r="D91" s="77" t="s">
        <v>70</v>
      </c>
      <c r="E91" s="95" t="s">
        <v>82</v>
      </c>
      <c r="F91" s="89">
        <v>-156.52000000000001</v>
      </c>
    </row>
    <row r="92" spans="1:6" s="14" customFormat="1" x14ac:dyDescent="0.2">
      <c r="A92" s="75">
        <v>82</v>
      </c>
      <c r="B92" s="166">
        <v>44797</v>
      </c>
      <c r="C92" s="96">
        <v>230</v>
      </c>
      <c r="D92" s="77" t="s">
        <v>70</v>
      </c>
      <c r="E92" s="95" t="s">
        <v>82</v>
      </c>
      <c r="F92" s="89">
        <v>-76</v>
      </c>
    </row>
    <row r="93" spans="1:6" s="14" customFormat="1" x14ac:dyDescent="0.2">
      <c r="A93" s="75">
        <v>83</v>
      </c>
      <c r="B93" s="166">
        <v>44797</v>
      </c>
      <c r="C93" s="96">
        <v>231</v>
      </c>
      <c r="D93" s="77" t="s">
        <v>70</v>
      </c>
      <c r="E93" s="95" t="s">
        <v>82</v>
      </c>
      <c r="F93" s="89">
        <v>-380</v>
      </c>
    </row>
    <row r="94" spans="1:6" s="14" customFormat="1" x14ac:dyDescent="0.2">
      <c r="A94" s="75">
        <v>84</v>
      </c>
      <c r="B94" s="166">
        <v>44798</v>
      </c>
      <c r="C94" s="96">
        <v>2019</v>
      </c>
      <c r="D94" s="77" t="s">
        <v>224</v>
      </c>
      <c r="E94" s="95" t="s">
        <v>206</v>
      </c>
      <c r="F94" s="89">
        <v>6771.95</v>
      </c>
    </row>
    <row r="95" spans="1:6" s="14" customFormat="1" x14ac:dyDescent="0.2">
      <c r="A95" s="75"/>
      <c r="B95" s="166">
        <v>44798</v>
      </c>
      <c r="C95" s="96">
        <v>60</v>
      </c>
      <c r="D95" s="77" t="s">
        <v>70</v>
      </c>
      <c r="E95" s="95" t="s">
        <v>81</v>
      </c>
      <c r="F95" s="89">
        <v>1650</v>
      </c>
    </row>
    <row r="96" spans="1:6" s="14" customFormat="1" x14ac:dyDescent="0.2">
      <c r="A96" s="75">
        <v>85</v>
      </c>
      <c r="B96" s="166">
        <v>44802</v>
      </c>
      <c r="C96" s="96">
        <v>2020</v>
      </c>
      <c r="D96" s="77" t="s">
        <v>225</v>
      </c>
      <c r="E96" s="95" t="s">
        <v>226</v>
      </c>
      <c r="F96" s="89">
        <v>1560</v>
      </c>
    </row>
    <row r="97" spans="1:6" s="14" customFormat="1" x14ac:dyDescent="0.2">
      <c r="A97" s="75">
        <v>86</v>
      </c>
      <c r="B97" s="166">
        <v>44802</v>
      </c>
      <c r="C97" s="96">
        <v>2021</v>
      </c>
      <c r="D97" s="95" t="s">
        <v>227</v>
      </c>
      <c r="E97" s="95" t="s">
        <v>228</v>
      </c>
      <c r="F97" s="89">
        <v>1518.3</v>
      </c>
    </row>
    <row r="98" spans="1:6" s="14" customFormat="1" x14ac:dyDescent="0.2">
      <c r="A98" s="75">
        <v>87</v>
      </c>
      <c r="B98" s="166">
        <v>44802</v>
      </c>
      <c r="C98" s="96">
        <v>2022</v>
      </c>
      <c r="D98" s="95" t="s">
        <v>227</v>
      </c>
      <c r="E98" s="95" t="s">
        <v>229</v>
      </c>
      <c r="F98" s="89">
        <v>2546.4299999999998</v>
      </c>
    </row>
    <row r="99" spans="1:6" s="14" customFormat="1" x14ac:dyDescent="0.2">
      <c r="A99" s="75">
        <v>88</v>
      </c>
      <c r="B99" s="166">
        <v>44802</v>
      </c>
      <c r="C99" s="96">
        <v>2023</v>
      </c>
      <c r="D99" s="95" t="s">
        <v>230</v>
      </c>
      <c r="E99" s="95" t="s">
        <v>231</v>
      </c>
      <c r="F99" s="89">
        <v>5925.42</v>
      </c>
    </row>
    <row r="100" spans="1:6" s="14" customFormat="1" x14ac:dyDescent="0.2">
      <c r="A100" s="75">
        <v>89</v>
      </c>
      <c r="B100" s="166">
        <v>44802</v>
      </c>
      <c r="C100" s="96">
        <v>235</v>
      </c>
      <c r="D100" s="95" t="s">
        <v>70</v>
      </c>
      <c r="E100" s="95" t="s">
        <v>82</v>
      </c>
      <c r="F100" s="89">
        <v>-100.17</v>
      </c>
    </row>
    <row r="101" spans="1:6" s="14" customFormat="1" x14ac:dyDescent="0.2">
      <c r="A101" s="75">
        <v>90</v>
      </c>
      <c r="B101" s="166">
        <v>44802</v>
      </c>
      <c r="C101" s="96">
        <v>236</v>
      </c>
      <c r="D101" s="95" t="s">
        <v>70</v>
      </c>
      <c r="E101" s="95" t="s">
        <v>82</v>
      </c>
      <c r="F101" s="89">
        <v>-47.83</v>
      </c>
    </row>
    <row r="102" spans="1:6" s="14" customFormat="1" x14ac:dyDescent="0.2">
      <c r="A102" s="75">
        <v>91</v>
      </c>
      <c r="B102" s="166">
        <v>44802</v>
      </c>
      <c r="C102" s="96">
        <v>237</v>
      </c>
      <c r="D102" s="95" t="s">
        <v>70</v>
      </c>
      <c r="E102" s="95" t="s">
        <v>82</v>
      </c>
      <c r="F102" s="89">
        <v>-305.2</v>
      </c>
    </row>
    <row r="103" spans="1:6" s="14" customFormat="1" x14ac:dyDescent="0.2">
      <c r="A103" s="75">
        <v>92</v>
      </c>
      <c r="B103" s="166">
        <v>44803</v>
      </c>
      <c r="C103" s="96">
        <v>2024</v>
      </c>
      <c r="D103" s="95" t="s">
        <v>232</v>
      </c>
      <c r="E103" s="95" t="s">
        <v>233</v>
      </c>
      <c r="F103" s="89">
        <v>7454.49</v>
      </c>
    </row>
    <row r="104" spans="1:6" s="14" customFormat="1" x14ac:dyDescent="0.2">
      <c r="A104" s="75">
        <v>93</v>
      </c>
      <c r="B104" s="166">
        <v>44803</v>
      </c>
      <c r="C104" s="96">
        <v>2025</v>
      </c>
      <c r="D104" s="95" t="s">
        <v>212</v>
      </c>
      <c r="E104" s="95" t="s">
        <v>234</v>
      </c>
      <c r="F104" s="89">
        <v>4474.8900000000003</v>
      </c>
    </row>
    <row r="105" spans="1:6" s="14" customFormat="1" x14ac:dyDescent="0.2">
      <c r="A105" s="75">
        <v>94</v>
      </c>
      <c r="B105" s="166">
        <v>44803</v>
      </c>
      <c r="C105" s="96">
        <v>2026</v>
      </c>
      <c r="D105" s="95" t="s">
        <v>235</v>
      </c>
      <c r="E105" s="95" t="s">
        <v>236</v>
      </c>
      <c r="F105" s="89">
        <v>5503.75</v>
      </c>
    </row>
    <row r="106" spans="1:6" s="14" customFormat="1" x14ac:dyDescent="0.2">
      <c r="A106" s="75">
        <v>95</v>
      </c>
      <c r="B106" s="166">
        <v>44803</v>
      </c>
      <c r="C106" s="96">
        <v>2027</v>
      </c>
      <c r="D106" s="95" t="s">
        <v>235</v>
      </c>
      <c r="E106" s="95" t="s">
        <v>237</v>
      </c>
      <c r="F106" s="89">
        <v>3343.9</v>
      </c>
    </row>
    <row r="107" spans="1:6" s="14" customFormat="1" x14ac:dyDescent="0.2">
      <c r="A107" s="75">
        <v>96</v>
      </c>
      <c r="B107" s="166">
        <v>44803</v>
      </c>
      <c r="C107" s="96">
        <v>2028</v>
      </c>
      <c r="D107" s="95" t="s">
        <v>238</v>
      </c>
      <c r="E107" s="95" t="s">
        <v>239</v>
      </c>
      <c r="F107" s="89">
        <v>57120</v>
      </c>
    </row>
    <row r="108" spans="1:6" s="14" customFormat="1" x14ac:dyDescent="0.2">
      <c r="A108" s="75">
        <v>97</v>
      </c>
      <c r="B108" s="166">
        <v>44803</v>
      </c>
      <c r="C108" s="96">
        <v>2029</v>
      </c>
      <c r="D108" s="95" t="s">
        <v>238</v>
      </c>
      <c r="E108" s="95" t="s">
        <v>239</v>
      </c>
      <c r="F108" s="89">
        <v>35105</v>
      </c>
    </row>
    <row r="109" spans="1:6" s="14" customFormat="1" x14ac:dyDescent="0.2">
      <c r="A109" s="75">
        <v>98</v>
      </c>
      <c r="B109" s="166">
        <v>44803</v>
      </c>
      <c r="C109" s="96">
        <v>2030</v>
      </c>
      <c r="D109" s="95" t="s">
        <v>151</v>
      </c>
      <c r="E109" s="95" t="s">
        <v>240</v>
      </c>
      <c r="F109" s="89">
        <v>1683.77</v>
      </c>
    </row>
    <row r="110" spans="1:6" s="14" customFormat="1" x14ac:dyDescent="0.2">
      <c r="A110" s="75">
        <v>99</v>
      </c>
      <c r="B110" s="166">
        <v>44803</v>
      </c>
      <c r="C110" s="96">
        <v>2031</v>
      </c>
      <c r="D110" s="95" t="s">
        <v>241</v>
      </c>
      <c r="E110" s="95" t="s">
        <v>242</v>
      </c>
      <c r="F110" s="89">
        <v>317.99</v>
      </c>
    </row>
    <row r="111" spans="1:6" s="14" customFormat="1" x14ac:dyDescent="0.2">
      <c r="A111" s="75">
        <v>100</v>
      </c>
      <c r="B111" s="166">
        <v>44803</v>
      </c>
      <c r="C111" s="96">
        <v>61</v>
      </c>
      <c r="D111" s="95" t="s">
        <v>70</v>
      </c>
      <c r="E111" s="95" t="s">
        <v>81</v>
      </c>
      <c r="F111" s="89">
        <v>117.54</v>
      </c>
    </row>
    <row r="112" spans="1:6" s="14" customFormat="1" x14ac:dyDescent="0.2">
      <c r="A112" s="75">
        <v>101</v>
      </c>
      <c r="B112" s="166">
        <v>44803</v>
      </c>
      <c r="C112" s="96">
        <v>61</v>
      </c>
      <c r="D112" s="95" t="s">
        <v>70</v>
      </c>
      <c r="E112" s="95" t="s">
        <v>81</v>
      </c>
      <c r="F112" s="177">
        <v>67.540000000000006</v>
      </c>
    </row>
    <row r="113" spans="1:9" s="14" customFormat="1" x14ac:dyDescent="0.2">
      <c r="A113" s="75">
        <v>102</v>
      </c>
      <c r="B113" s="166">
        <v>44803</v>
      </c>
      <c r="C113" s="96">
        <v>61</v>
      </c>
      <c r="D113" s="95" t="s">
        <v>70</v>
      </c>
      <c r="E113" s="95" t="s">
        <v>81</v>
      </c>
      <c r="F113" s="89">
        <v>150</v>
      </c>
    </row>
    <row r="114" spans="1:9" s="14" customFormat="1" x14ac:dyDescent="0.2">
      <c r="A114" s="75">
        <v>103</v>
      </c>
      <c r="B114" s="166">
        <v>44803</v>
      </c>
      <c r="C114" s="96">
        <v>238</v>
      </c>
      <c r="D114" s="95" t="s">
        <v>70</v>
      </c>
      <c r="E114" s="95" t="s">
        <v>82</v>
      </c>
      <c r="F114" s="89">
        <v>-119.89</v>
      </c>
    </row>
    <row r="115" spans="1:9" s="14" customFormat="1" x14ac:dyDescent="0.2">
      <c r="A115" s="75">
        <v>104</v>
      </c>
      <c r="B115" s="166">
        <v>44803</v>
      </c>
      <c r="C115" s="96">
        <v>239</v>
      </c>
      <c r="D115" s="95" t="s">
        <v>70</v>
      </c>
      <c r="E115" s="95" t="s">
        <v>82</v>
      </c>
      <c r="F115" s="89">
        <v>-90.82</v>
      </c>
    </row>
    <row r="116" spans="1:9" s="14" customFormat="1" x14ac:dyDescent="0.2">
      <c r="A116" s="75">
        <v>105</v>
      </c>
      <c r="B116" s="166">
        <v>44803</v>
      </c>
      <c r="C116" s="96">
        <v>240</v>
      </c>
      <c r="D116" s="95" t="s">
        <v>70</v>
      </c>
      <c r="E116" s="95" t="s">
        <v>82</v>
      </c>
      <c r="F116" s="89">
        <v>-99.21</v>
      </c>
    </row>
    <row r="117" spans="1:9" s="14" customFormat="1" x14ac:dyDescent="0.2">
      <c r="A117" s="75">
        <v>106</v>
      </c>
      <c r="B117" s="166">
        <v>44803</v>
      </c>
      <c r="C117" s="96">
        <v>242</v>
      </c>
      <c r="D117" s="95" t="s">
        <v>70</v>
      </c>
      <c r="E117" s="95" t="s">
        <v>82</v>
      </c>
      <c r="F117" s="89">
        <v>-89.65</v>
      </c>
    </row>
    <row r="118" spans="1:9" s="14" customFormat="1" x14ac:dyDescent="0.2">
      <c r="A118" s="75">
        <v>107</v>
      </c>
      <c r="B118" s="166">
        <v>44804</v>
      </c>
      <c r="C118" s="96">
        <v>2037</v>
      </c>
      <c r="D118" s="95" t="s">
        <v>100</v>
      </c>
      <c r="E118" s="95" t="s">
        <v>243</v>
      </c>
      <c r="F118" s="89">
        <v>18530.68</v>
      </c>
    </row>
    <row r="119" spans="1:9" s="14" customFormat="1" x14ac:dyDescent="0.2">
      <c r="A119" s="75">
        <v>108</v>
      </c>
      <c r="B119" s="166">
        <v>44804</v>
      </c>
      <c r="C119" s="96">
        <v>2038</v>
      </c>
      <c r="D119" s="95" t="s">
        <v>230</v>
      </c>
      <c r="E119" s="95" t="s">
        <v>244</v>
      </c>
      <c r="F119" s="89">
        <v>4279.05</v>
      </c>
    </row>
    <row r="120" spans="1:9" s="14" customFormat="1" x14ac:dyDescent="0.2">
      <c r="A120" s="75">
        <v>109</v>
      </c>
      <c r="B120" s="166">
        <v>44804</v>
      </c>
      <c r="C120" s="96">
        <v>2039</v>
      </c>
      <c r="D120" s="95" t="s">
        <v>113</v>
      </c>
      <c r="E120" s="95" t="s">
        <v>245</v>
      </c>
      <c r="F120" s="89">
        <v>7021</v>
      </c>
    </row>
    <row r="121" spans="1:9" s="14" customFormat="1" x14ac:dyDescent="0.2">
      <c r="A121" s="75">
        <v>110</v>
      </c>
      <c r="B121" s="166">
        <v>44804</v>
      </c>
      <c r="C121" s="96">
        <v>62</v>
      </c>
      <c r="D121" s="95" t="s">
        <v>70</v>
      </c>
      <c r="E121" s="95" t="s">
        <v>81</v>
      </c>
      <c r="F121" s="89">
        <v>655</v>
      </c>
    </row>
    <row r="122" spans="1:9" s="14" customFormat="1" x14ac:dyDescent="0.2">
      <c r="A122" s="75">
        <v>112</v>
      </c>
      <c r="B122" s="165"/>
      <c r="C122" s="162"/>
      <c r="D122" s="163"/>
      <c r="E122" s="163" t="s">
        <v>248</v>
      </c>
      <c r="F122" s="164">
        <v>1435.06</v>
      </c>
    </row>
    <row r="123" spans="1:9" s="14" customFormat="1" x14ac:dyDescent="0.2">
      <c r="A123" s="75">
        <v>113</v>
      </c>
      <c r="B123" s="165"/>
      <c r="C123" s="162"/>
      <c r="D123" s="163"/>
      <c r="E123" s="163" t="s">
        <v>249</v>
      </c>
      <c r="F123" s="164">
        <v>4275.93</v>
      </c>
    </row>
    <row r="124" spans="1:9" s="14" customFormat="1" x14ac:dyDescent="0.2">
      <c r="A124" s="75">
        <v>114</v>
      </c>
      <c r="B124" s="165"/>
      <c r="C124" s="162"/>
      <c r="D124" s="163"/>
      <c r="E124" s="163" t="s">
        <v>250</v>
      </c>
      <c r="F124" s="164">
        <v>974.68</v>
      </c>
    </row>
    <row r="125" spans="1:9" s="14" customFormat="1" x14ac:dyDescent="0.2">
      <c r="A125" s="75">
        <v>115</v>
      </c>
      <c r="B125" s="165"/>
      <c r="C125" s="162"/>
      <c r="D125" s="163"/>
      <c r="E125" s="163" t="s">
        <v>251</v>
      </c>
      <c r="F125" s="164">
        <v>-4885.79</v>
      </c>
    </row>
    <row r="126" spans="1:9" s="14" customFormat="1" x14ac:dyDescent="0.2">
      <c r="A126" s="75"/>
      <c r="B126" s="165"/>
      <c r="C126" s="162"/>
      <c r="D126" s="163"/>
      <c r="E126" s="163" t="s">
        <v>252</v>
      </c>
      <c r="F126" s="164">
        <v>4885.79</v>
      </c>
    </row>
    <row r="127" spans="1:9" s="14" customFormat="1" x14ac:dyDescent="0.2">
      <c r="A127" s="75"/>
      <c r="B127" s="165"/>
      <c r="C127" s="162"/>
      <c r="D127" s="163"/>
      <c r="E127" s="163"/>
      <c r="F127" s="164"/>
    </row>
    <row r="128" spans="1:9" s="14" customFormat="1" x14ac:dyDescent="0.2">
      <c r="A128" s="75">
        <v>116</v>
      </c>
      <c r="B128" s="165"/>
      <c r="C128" s="162"/>
      <c r="D128" s="163"/>
      <c r="E128" s="163"/>
      <c r="F128" s="184">
        <f>SUM(F8:F126)</f>
        <v>417181.43999999983</v>
      </c>
      <c r="I128" s="178"/>
    </row>
    <row r="129" spans="1:6" s="14" customFormat="1" x14ac:dyDescent="0.2">
      <c r="A129" s="75">
        <v>117</v>
      </c>
      <c r="B129" s="165"/>
      <c r="C129" s="162"/>
      <c r="D129" s="163"/>
      <c r="E129" s="163"/>
      <c r="F129" s="164"/>
    </row>
    <row r="130" spans="1:6" s="14" customFormat="1" x14ac:dyDescent="0.2">
      <c r="A130" s="75">
        <v>118</v>
      </c>
      <c r="B130" s="165"/>
      <c r="C130" s="162"/>
      <c r="D130" s="163"/>
      <c r="E130" s="163"/>
      <c r="F130" s="164"/>
    </row>
    <row r="131" spans="1:6" s="14" customFormat="1" x14ac:dyDescent="0.2">
      <c r="A131" s="75">
        <v>119</v>
      </c>
      <c r="B131" s="165"/>
      <c r="C131" s="162"/>
      <c r="D131" s="163"/>
      <c r="E131" s="163"/>
      <c r="F131" s="164"/>
    </row>
    <row r="132" spans="1:6" s="14" customFormat="1" x14ac:dyDescent="0.2">
      <c r="A132" s="75">
        <v>120</v>
      </c>
      <c r="B132" s="165"/>
      <c r="C132" s="162"/>
      <c r="D132" s="163"/>
      <c r="E132" s="163"/>
      <c r="F132" s="164"/>
    </row>
    <row r="133" spans="1:6" s="14" customFormat="1" x14ac:dyDescent="0.2">
      <c r="A133" s="75">
        <v>121</v>
      </c>
      <c r="B133" s="165"/>
      <c r="C133" s="162"/>
      <c r="D133" s="163"/>
      <c r="E133" s="163"/>
      <c r="F133" s="164"/>
    </row>
    <row r="134" spans="1:6" s="14" customFormat="1" x14ac:dyDescent="0.2">
      <c r="A134" s="75">
        <v>122</v>
      </c>
      <c r="B134" s="165"/>
      <c r="C134" s="162"/>
      <c r="D134" s="163"/>
      <c r="E134" s="163"/>
      <c r="F134" s="164"/>
    </row>
    <row r="135" spans="1:6" s="14" customFormat="1" x14ac:dyDescent="0.2">
      <c r="A135" s="75">
        <v>123</v>
      </c>
      <c r="B135" s="165"/>
      <c r="C135" s="162"/>
      <c r="D135" s="163"/>
      <c r="E135" s="163"/>
      <c r="F135" s="164"/>
    </row>
    <row r="136" spans="1:6" s="14" customFormat="1" x14ac:dyDescent="0.2">
      <c r="A136" s="75">
        <v>124</v>
      </c>
      <c r="B136" s="165"/>
      <c r="C136" s="162"/>
      <c r="D136" s="163"/>
      <c r="E136" s="163"/>
      <c r="F136" s="164"/>
    </row>
    <row r="137" spans="1:6" s="14" customFormat="1" x14ac:dyDescent="0.2">
      <c r="A137" s="75">
        <v>125</v>
      </c>
      <c r="B137" s="165"/>
      <c r="C137" s="162"/>
      <c r="D137" s="163"/>
      <c r="E137" s="163"/>
      <c r="F137" s="164"/>
    </row>
    <row r="138" spans="1:6" s="14" customFormat="1" x14ac:dyDescent="0.2">
      <c r="A138" s="75">
        <v>126</v>
      </c>
      <c r="B138" s="165"/>
      <c r="C138" s="162"/>
      <c r="D138" s="163"/>
      <c r="E138" s="163"/>
      <c r="F138" s="164"/>
    </row>
    <row r="139" spans="1:6" s="14" customFormat="1" x14ac:dyDescent="0.2">
      <c r="A139" s="75">
        <v>127</v>
      </c>
      <c r="B139" s="165"/>
      <c r="C139" s="162"/>
      <c r="D139" s="163"/>
      <c r="E139" s="163"/>
      <c r="F139" s="164"/>
    </row>
    <row r="140" spans="1:6" s="14" customFormat="1" x14ac:dyDescent="0.2">
      <c r="A140" s="75">
        <v>128</v>
      </c>
      <c r="B140" s="165"/>
      <c r="C140" s="162"/>
      <c r="D140" s="163"/>
      <c r="E140" s="163"/>
      <c r="F140" s="164"/>
    </row>
    <row r="141" spans="1:6" s="14" customFormat="1" x14ac:dyDescent="0.2">
      <c r="A141" s="75">
        <v>129</v>
      </c>
      <c r="B141" s="165"/>
      <c r="C141" s="162"/>
      <c r="D141" s="163"/>
      <c r="E141" s="163"/>
      <c r="F141" s="164"/>
    </row>
    <row r="142" spans="1:6" s="14" customFormat="1" x14ac:dyDescent="0.2">
      <c r="A142" s="75">
        <v>130</v>
      </c>
      <c r="B142" s="165"/>
      <c r="C142" s="162"/>
      <c r="D142" s="163"/>
      <c r="E142" s="163"/>
      <c r="F142" s="164"/>
    </row>
    <row r="143" spans="1:6" s="14" customFormat="1" x14ac:dyDescent="0.2">
      <c r="A143" s="75">
        <v>131</v>
      </c>
      <c r="B143" s="165"/>
      <c r="C143" s="162"/>
      <c r="D143" s="163"/>
      <c r="E143" s="163"/>
      <c r="F143" s="164"/>
    </row>
    <row r="144" spans="1:6" s="14" customFormat="1" x14ac:dyDescent="0.2">
      <c r="A144" s="75">
        <v>132</v>
      </c>
      <c r="B144" s="165"/>
      <c r="C144" s="162"/>
      <c r="D144" s="163"/>
      <c r="E144" s="163"/>
      <c r="F144" s="164"/>
    </row>
    <row r="145" spans="1:6" s="14" customFormat="1" x14ac:dyDescent="0.2">
      <c r="A145" s="75">
        <v>133</v>
      </c>
      <c r="B145" s="165"/>
      <c r="C145" s="162"/>
      <c r="D145" s="163"/>
      <c r="E145" s="163"/>
      <c r="F145" s="164"/>
    </row>
    <row r="146" spans="1:6" s="14" customFormat="1" x14ac:dyDescent="0.2">
      <c r="A146" s="75">
        <v>134</v>
      </c>
      <c r="B146" s="165"/>
      <c r="C146" s="162"/>
      <c r="D146" s="163"/>
      <c r="E146" s="163"/>
      <c r="F146" s="164"/>
    </row>
    <row r="147" spans="1:6" s="14" customFormat="1" x14ac:dyDescent="0.2">
      <c r="A147" s="75">
        <v>135</v>
      </c>
      <c r="B147" s="165"/>
      <c r="C147" s="162"/>
      <c r="D147" s="163"/>
      <c r="E147" s="163"/>
      <c r="F147" s="164"/>
    </row>
    <row r="148" spans="1:6" s="14" customFormat="1" x14ac:dyDescent="0.2">
      <c r="A148" s="75">
        <v>136</v>
      </c>
      <c r="B148" s="165"/>
      <c r="C148" s="162"/>
      <c r="D148" s="163"/>
      <c r="E148" s="163"/>
      <c r="F148" s="164"/>
    </row>
    <row r="149" spans="1:6" s="14" customFormat="1" x14ac:dyDescent="0.2">
      <c r="A149" s="75">
        <v>137</v>
      </c>
      <c r="B149" s="165"/>
      <c r="C149" s="162"/>
      <c r="D149" s="163"/>
      <c r="E149" s="163"/>
      <c r="F149" s="164"/>
    </row>
    <row r="150" spans="1:6" s="14" customFormat="1" x14ac:dyDescent="0.2">
      <c r="A150" s="75">
        <v>138</v>
      </c>
      <c r="B150" s="165"/>
      <c r="C150" s="162"/>
      <c r="D150" s="163"/>
      <c r="E150" s="163"/>
      <c r="F150" s="164"/>
    </row>
    <row r="151" spans="1:6" s="14" customFormat="1" x14ac:dyDescent="0.2">
      <c r="A151" s="75">
        <v>139</v>
      </c>
      <c r="B151" s="165"/>
      <c r="C151" s="162"/>
      <c r="D151" s="163"/>
      <c r="E151" s="163"/>
      <c r="F151" s="164"/>
    </row>
    <row r="152" spans="1:6" s="14" customFormat="1" x14ac:dyDescent="0.2">
      <c r="A152" s="75">
        <v>140</v>
      </c>
      <c r="B152" s="165"/>
      <c r="C152" s="162"/>
      <c r="D152" s="163"/>
      <c r="E152" s="163"/>
      <c r="F152" s="164"/>
    </row>
    <row r="153" spans="1:6" s="14" customFormat="1" x14ac:dyDescent="0.2">
      <c r="A153" s="75">
        <v>141</v>
      </c>
      <c r="B153" s="165"/>
      <c r="C153" s="162"/>
      <c r="D153" s="163"/>
      <c r="E153" s="163"/>
      <c r="F153" s="164"/>
    </row>
    <row r="154" spans="1:6" s="14" customFormat="1" x14ac:dyDescent="0.2">
      <c r="A154" s="75">
        <v>142</v>
      </c>
      <c r="B154" s="165"/>
      <c r="C154" s="162"/>
      <c r="D154" s="163"/>
      <c r="E154" s="163"/>
      <c r="F154" s="164"/>
    </row>
    <row r="155" spans="1:6" s="14" customFormat="1" x14ac:dyDescent="0.2">
      <c r="A155" s="75">
        <v>143</v>
      </c>
      <c r="B155" s="165"/>
      <c r="C155" s="162"/>
      <c r="D155" s="163"/>
      <c r="E155" s="163"/>
      <c r="F155" s="164"/>
    </row>
    <row r="156" spans="1:6" s="14" customFormat="1" x14ac:dyDescent="0.2">
      <c r="A156" s="75">
        <v>144</v>
      </c>
      <c r="B156" s="165"/>
      <c r="C156" s="162"/>
      <c r="D156" s="163"/>
      <c r="E156" s="163"/>
      <c r="F156" s="164"/>
    </row>
    <row r="157" spans="1:6" s="14" customFormat="1" x14ac:dyDescent="0.2">
      <c r="A157" s="75">
        <v>145</v>
      </c>
      <c r="B157" s="165"/>
      <c r="C157" s="162"/>
      <c r="D157" s="163"/>
      <c r="E157" s="163"/>
      <c r="F157" s="164"/>
    </row>
    <row r="158" spans="1:6" s="14" customFormat="1" x14ac:dyDescent="0.2">
      <c r="A158" s="75">
        <v>146</v>
      </c>
      <c r="B158" s="165"/>
      <c r="C158" s="162"/>
      <c r="D158" s="163"/>
      <c r="E158" s="163"/>
      <c r="F158" s="164"/>
    </row>
    <row r="159" spans="1:6" s="14" customFormat="1" x14ac:dyDescent="0.2">
      <c r="A159" s="75">
        <v>147</v>
      </c>
      <c r="B159" s="165"/>
      <c r="C159" s="162"/>
      <c r="D159" s="163"/>
      <c r="E159" s="163"/>
      <c r="F159" s="164"/>
    </row>
    <row r="160" spans="1:6" s="14" customFormat="1" x14ac:dyDescent="0.2">
      <c r="A160" s="75">
        <v>148</v>
      </c>
      <c r="B160" s="165"/>
      <c r="C160" s="162"/>
      <c r="D160" s="163"/>
      <c r="E160" s="163"/>
      <c r="F160" s="164"/>
    </row>
    <row r="161" spans="1:7" s="14" customFormat="1" x14ac:dyDescent="0.2">
      <c r="A161" s="75">
        <v>149</v>
      </c>
      <c r="B161" s="165"/>
      <c r="C161" s="162"/>
      <c r="D161" s="163"/>
      <c r="E161" s="163"/>
      <c r="F161" s="164"/>
    </row>
    <row r="162" spans="1:7" s="14" customFormat="1" x14ac:dyDescent="0.2">
      <c r="A162" s="75">
        <v>150</v>
      </c>
      <c r="B162" s="165"/>
      <c r="C162" s="162"/>
      <c r="D162" s="163"/>
      <c r="E162" s="163"/>
      <c r="F162" s="164"/>
    </row>
    <row r="163" spans="1:7" s="14" customFormat="1" x14ac:dyDescent="0.2">
      <c r="A163" s="75">
        <v>151</v>
      </c>
      <c r="B163" s="165"/>
      <c r="C163" s="162"/>
      <c r="D163" s="163"/>
      <c r="E163" s="163"/>
      <c r="F163" s="164"/>
    </row>
    <row r="164" spans="1:7" s="14" customFormat="1" x14ac:dyDescent="0.2">
      <c r="A164" s="75">
        <v>152</v>
      </c>
      <c r="B164" s="165"/>
      <c r="C164" s="162"/>
      <c r="D164" s="163"/>
      <c r="E164" s="163"/>
      <c r="F164" s="164"/>
    </row>
    <row r="165" spans="1:7" s="14" customFormat="1" x14ac:dyDescent="0.2">
      <c r="A165" s="75">
        <v>153</v>
      </c>
      <c r="B165" s="165"/>
      <c r="C165" s="162"/>
      <c r="D165" s="163"/>
      <c r="E165" s="163"/>
      <c r="F165" s="164"/>
    </row>
    <row r="166" spans="1:7" s="14" customFormat="1" x14ac:dyDescent="0.2">
      <c r="A166" s="75">
        <v>154</v>
      </c>
      <c r="B166" s="165"/>
      <c r="C166" s="162"/>
      <c r="D166" s="163"/>
      <c r="E166" s="163"/>
      <c r="F166" s="164"/>
    </row>
    <row r="167" spans="1:7" s="14" customFormat="1" x14ac:dyDescent="0.2">
      <c r="A167" s="75">
        <v>155</v>
      </c>
      <c r="B167" s="165"/>
      <c r="C167" s="162"/>
      <c r="D167" s="163"/>
      <c r="E167" s="163"/>
      <c r="F167" s="164"/>
    </row>
    <row r="168" spans="1:7" s="14" customFormat="1" x14ac:dyDescent="0.2">
      <c r="A168" s="75">
        <v>156</v>
      </c>
      <c r="B168" s="165"/>
      <c r="C168" s="162"/>
      <c r="D168" s="163"/>
      <c r="E168" s="163"/>
      <c r="F168" s="164"/>
    </row>
    <row r="169" spans="1:7" s="14" customFormat="1" x14ac:dyDescent="0.2">
      <c r="A169" s="75">
        <v>157</v>
      </c>
      <c r="B169" s="165"/>
      <c r="C169" s="162"/>
      <c r="D169" s="163"/>
      <c r="E169" s="163"/>
      <c r="F169" s="164"/>
    </row>
    <row r="170" spans="1:7" s="14" customFormat="1" x14ac:dyDescent="0.2">
      <c r="A170" s="75">
        <v>158</v>
      </c>
      <c r="B170" s="165"/>
      <c r="C170" s="162"/>
      <c r="D170" s="163"/>
      <c r="E170" s="163"/>
      <c r="F170" s="164"/>
    </row>
    <row r="171" spans="1:7" s="14" customFormat="1" x14ac:dyDescent="0.2">
      <c r="A171" s="75">
        <v>159</v>
      </c>
      <c r="B171" s="165"/>
      <c r="C171" s="162"/>
      <c r="D171" s="163"/>
      <c r="E171" s="163"/>
      <c r="F171" s="164"/>
    </row>
    <row r="172" spans="1:7" s="14" customFormat="1" x14ac:dyDescent="0.2">
      <c r="A172" s="75">
        <v>160</v>
      </c>
      <c r="B172" s="30"/>
      <c r="C172" s="32"/>
      <c r="D172" s="34"/>
      <c r="E172" s="34"/>
      <c r="F172" s="19"/>
    </row>
    <row r="173" spans="1:7" s="14" customFormat="1" ht="15.75" thickBot="1" x14ac:dyDescent="0.3">
      <c r="A173" s="189" t="s">
        <v>156</v>
      </c>
      <c r="B173" s="190"/>
      <c r="C173" s="190"/>
      <c r="D173" s="190"/>
      <c r="E173" s="190"/>
      <c r="F173" s="146">
        <f>SUM(F8:F171)</f>
        <v>834362.87999999966</v>
      </c>
      <c r="G173" s="145"/>
    </row>
    <row r="175" spans="1:7" x14ac:dyDescent="0.2">
      <c r="F175" s="12"/>
    </row>
    <row r="176" spans="1:7" x14ac:dyDescent="0.2">
      <c r="F176" s="12"/>
    </row>
    <row r="177" spans="6:6" x14ac:dyDescent="0.2">
      <c r="F177" s="12"/>
    </row>
    <row r="178" spans="6:6" x14ac:dyDescent="0.2">
      <c r="F178" s="13"/>
    </row>
    <row r="179" spans="6:6" x14ac:dyDescent="0.2">
      <c r="F179" s="12"/>
    </row>
  </sheetData>
  <sheetProtection password="CC71" sheet="1" objects="1" scenarios="1"/>
  <mergeCells count="2">
    <mergeCell ref="A5:C5"/>
    <mergeCell ref="A173:E173"/>
  </mergeCells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I20" sqref="I20"/>
    </sheetView>
  </sheetViews>
  <sheetFormatPr defaultRowHeight="12.75" x14ac:dyDescent="0.2"/>
  <cols>
    <col min="1" max="1" width="10.28515625" style="8" customWidth="1"/>
    <col min="2" max="2" width="13.85546875" style="8" customWidth="1"/>
    <col min="3" max="3" width="30.28515625" style="8" customWidth="1"/>
    <col min="4" max="4" width="31.28515625" style="8" bestFit="1" customWidth="1"/>
    <col min="5" max="5" width="14.7109375" style="8" customWidth="1"/>
    <col min="6" max="16384" width="9.140625" style="8"/>
  </cols>
  <sheetData>
    <row r="1" spans="1:5" x14ac:dyDescent="0.2">
      <c r="A1" s="1" t="s">
        <v>4</v>
      </c>
      <c r="B1" s="1"/>
      <c r="C1" s="1"/>
      <c r="D1" s="6"/>
      <c r="E1" s="6"/>
    </row>
    <row r="3" spans="1:5" x14ac:dyDescent="0.2">
      <c r="A3" s="1" t="s">
        <v>18</v>
      </c>
      <c r="D3" s="6"/>
      <c r="E3" s="6"/>
    </row>
    <row r="4" spans="1:5" x14ac:dyDescent="0.2">
      <c r="A4" s="6"/>
      <c r="B4" s="1"/>
      <c r="C4" s="1"/>
      <c r="D4" s="6"/>
      <c r="E4" s="6"/>
    </row>
    <row r="5" spans="1:5" x14ac:dyDescent="0.2">
      <c r="A5" s="4" t="s">
        <v>5</v>
      </c>
      <c r="B5" s="1" t="s">
        <v>103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">
      <c r="A7" s="41" t="s">
        <v>19</v>
      </c>
      <c r="B7" s="42" t="s">
        <v>20</v>
      </c>
      <c r="C7" s="42" t="s">
        <v>22</v>
      </c>
      <c r="D7" s="42" t="s">
        <v>21</v>
      </c>
      <c r="E7" s="3" t="s">
        <v>16</v>
      </c>
    </row>
    <row r="8" spans="1:5" x14ac:dyDescent="0.2">
      <c r="A8" s="85">
        <v>44774</v>
      </c>
      <c r="B8" s="83">
        <v>1751</v>
      </c>
      <c r="C8" s="86" t="s">
        <v>105</v>
      </c>
      <c r="D8" s="86" t="s">
        <v>106</v>
      </c>
      <c r="E8" s="80">
        <v>8965.4599999999991</v>
      </c>
    </row>
    <row r="9" spans="1:5" x14ac:dyDescent="0.2">
      <c r="A9" s="161">
        <v>44776</v>
      </c>
      <c r="B9" s="84">
        <v>1769</v>
      </c>
      <c r="C9" s="87" t="s">
        <v>102</v>
      </c>
      <c r="D9" s="87" t="s">
        <v>121</v>
      </c>
      <c r="E9" s="82">
        <v>7799.99</v>
      </c>
    </row>
    <row r="10" spans="1:5" x14ac:dyDescent="0.2">
      <c r="A10" s="161">
        <v>44781</v>
      </c>
      <c r="B10" s="84">
        <v>1950</v>
      </c>
      <c r="C10" s="87" t="s">
        <v>102</v>
      </c>
      <c r="D10" s="87" t="s">
        <v>136</v>
      </c>
      <c r="E10" s="82">
        <v>21849.96</v>
      </c>
    </row>
    <row r="11" spans="1:5" x14ac:dyDescent="0.2">
      <c r="A11" s="161">
        <v>44782</v>
      </c>
      <c r="B11" s="84">
        <v>1955</v>
      </c>
      <c r="C11" s="87" t="s">
        <v>141</v>
      </c>
      <c r="D11" s="87" t="s">
        <v>142</v>
      </c>
      <c r="E11" s="82">
        <v>12054.99</v>
      </c>
    </row>
    <row r="12" spans="1:5" x14ac:dyDescent="0.2">
      <c r="A12" s="161">
        <v>44783</v>
      </c>
      <c r="B12" s="84">
        <v>1962</v>
      </c>
      <c r="C12" s="87" t="s">
        <v>154</v>
      </c>
      <c r="D12" s="87" t="s">
        <v>155</v>
      </c>
      <c r="E12" s="82">
        <v>14299.99</v>
      </c>
    </row>
    <row r="13" spans="1:5" x14ac:dyDescent="0.2">
      <c r="A13" s="161">
        <v>44784</v>
      </c>
      <c r="B13" s="84">
        <v>1965</v>
      </c>
      <c r="C13" s="87" t="s">
        <v>102</v>
      </c>
      <c r="D13" s="87" t="s">
        <v>158</v>
      </c>
      <c r="E13" s="82">
        <v>5910</v>
      </c>
    </row>
    <row r="14" spans="1:5" x14ac:dyDescent="0.2">
      <c r="A14" s="161">
        <v>44784</v>
      </c>
      <c r="B14" s="84">
        <v>1963</v>
      </c>
      <c r="C14" s="87" t="s">
        <v>102</v>
      </c>
      <c r="D14" s="87" t="s">
        <v>159</v>
      </c>
      <c r="E14" s="82">
        <v>3979</v>
      </c>
    </row>
    <row r="15" spans="1:5" x14ac:dyDescent="0.2">
      <c r="A15" s="161">
        <v>44784</v>
      </c>
      <c r="B15" s="84">
        <v>1964</v>
      </c>
      <c r="C15" s="87" t="s">
        <v>102</v>
      </c>
      <c r="D15" s="87" t="s">
        <v>160</v>
      </c>
      <c r="E15" s="82">
        <v>6449.99</v>
      </c>
    </row>
    <row r="16" spans="1:5" x14ac:dyDescent="0.2">
      <c r="A16" s="161">
        <v>44796</v>
      </c>
      <c r="B16" s="84">
        <v>2008</v>
      </c>
      <c r="C16" s="87" t="s">
        <v>196</v>
      </c>
      <c r="D16" s="87" t="s">
        <v>197</v>
      </c>
      <c r="E16" s="82">
        <v>25299.97</v>
      </c>
    </row>
    <row r="17" spans="1:5" x14ac:dyDescent="0.2">
      <c r="A17" s="161"/>
      <c r="B17" s="84"/>
      <c r="C17" s="87"/>
      <c r="D17" s="87"/>
      <c r="E17" s="82"/>
    </row>
    <row r="18" spans="1:5" x14ac:dyDescent="0.2">
      <c r="A18" s="88"/>
      <c r="B18" s="84"/>
      <c r="C18" s="87"/>
      <c r="D18" s="87"/>
      <c r="E18" s="82"/>
    </row>
    <row r="19" spans="1:5" x14ac:dyDescent="0.2">
      <c r="A19" s="88"/>
      <c r="B19" s="84"/>
      <c r="C19" s="87"/>
      <c r="D19" s="87"/>
      <c r="E19" s="82"/>
    </row>
    <row r="20" spans="1:5" ht="13.5" thickBot="1" x14ac:dyDescent="0.25">
      <c r="A20" s="189" t="s">
        <v>107</v>
      </c>
      <c r="B20" s="190"/>
      <c r="C20" s="190"/>
      <c r="D20" s="7"/>
      <c r="E20" s="79">
        <f>SUM(E8:E19)</f>
        <v>106609.34999999999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A7" workbookViewId="0">
      <selection activeCell="F23" sqref="F23"/>
    </sheetView>
  </sheetViews>
  <sheetFormatPr defaultRowHeight="14.25" x14ac:dyDescent="0.2"/>
  <cols>
    <col min="1" max="1" width="15.5703125" style="10" customWidth="1"/>
    <col min="2" max="2" width="10.7109375" style="10" customWidth="1"/>
    <col min="3" max="3" width="4.85546875" style="10" bestFit="1" customWidth="1"/>
    <col min="4" max="4" width="13.85546875" style="10" bestFit="1" customWidth="1"/>
    <col min="5" max="5" width="13.28515625" style="10" customWidth="1"/>
    <col min="6" max="6" width="26" style="10" bestFit="1" customWidth="1"/>
    <col min="7" max="7" width="9.140625" style="10"/>
    <col min="8" max="8" width="10.7109375" style="10" bestFit="1" customWidth="1"/>
    <col min="9" max="9" width="12.28515625" style="10" bestFit="1" customWidth="1"/>
    <col min="10" max="10" width="10.140625" style="10" bestFit="1" customWidth="1"/>
    <col min="11" max="16384" width="9.140625" style="10"/>
  </cols>
  <sheetData>
    <row r="1" spans="1:15" x14ac:dyDescent="0.2">
      <c r="A1" s="1" t="s">
        <v>4</v>
      </c>
      <c r="B1" s="1"/>
      <c r="C1" s="6"/>
      <c r="D1" s="6"/>
      <c r="E1" s="6"/>
      <c r="F1" s="6"/>
    </row>
    <row r="3" spans="1:15" x14ac:dyDescent="0.2">
      <c r="A3" s="1" t="s">
        <v>66</v>
      </c>
      <c r="B3" s="6"/>
      <c r="C3" s="6"/>
      <c r="D3" s="6"/>
      <c r="F3" s="6"/>
    </row>
    <row r="4" spans="1:15" x14ac:dyDescent="0.2">
      <c r="A4" s="6"/>
      <c r="B4" s="1"/>
      <c r="C4" s="6"/>
      <c r="D4" s="6"/>
      <c r="E4" s="6"/>
      <c r="F4" s="6"/>
    </row>
    <row r="5" spans="1:15" x14ac:dyDescent="0.2">
      <c r="A5" s="188" t="s">
        <v>104</v>
      </c>
      <c r="B5" s="188"/>
      <c r="C5" s="188"/>
      <c r="F5" s="6"/>
    </row>
    <row r="6" spans="1:1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x14ac:dyDescent="0.2">
      <c r="A8" s="35" t="s">
        <v>23</v>
      </c>
      <c r="B8" s="36" t="s">
        <v>6</v>
      </c>
      <c r="C8" s="36" t="s">
        <v>7</v>
      </c>
      <c r="D8" s="36" t="s">
        <v>8</v>
      </c>
      <c r="E8" s="37" t="s">
        <v>3</v>
      </c>
      <c r="F8" s="38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69" t="s">
        <v>52</v>
      </c>
      <c r="B9" s="53"/>
      <c r="C9" s="53"/>
      <c r="D9" s="54">
        <v>41937.129999999997</v>
      </c>
      <c r="E9" s="55"/>
      <c r="F9" s="56"/>
      <c r="G9" s="12"/>
      <c r="H9" s="12"/>
      <c r="I9" s="12"/>
      <c r="J9" s="12"/>
      <c r="K9" s="12"/>
      <c r="L9" s="12"/>
      <c r="M9" s="12"/>
      <c r="N9" s="12"/>
      <c r="O9" s="12"/>
    </row>
    <row r="10" spans="1:15" ht="25.5" x14ac:dyDescent="0.2">
      <c r="A10" s="57" t="s">
        <v>54</v>
      </c>
      <c r="B10" s="53" t="s">
        <v>161</v>
      </c>
      <c r="C10" s="53">
        <v>9</v>
      </c>
      <c r="D10" s="58">
        <v>201</v>
      </c>
      <c r="E10" s="55" t="s">
        <v>23</v>
      </c>
      <c r="F10" s="61" t="s">
        <v>61</v>
      </c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25.5" x14ac:dyDescent="0.2">
      <c r="A11" s="52" t="s">
        <v>23</v>
      </c>
      <c r="B11" s="53" t="s">
        <v>161</v>
      </c>
      <c r="C11" s="53">
        <v>9</v>
      </c>
      <c r="D11" s="58">
        <v>201</v>
      </c>
      <c r="E11" s="55" t="s">
        <v>23</v>
      </c>
      <c r="F11" s="61" t="s">
        <v>55</v>
      </c>
    </row>
    <row r="12" spans="1:15" ht="25.5" x14ac:dyDescent="0.2">
      <c r="A12" s="52" t="s">
        <v>23</v>
      </c>
      <c r="B12" s="53" t="s">
        <v>161</v>
      </c>
      <c r="C12" s="53">
        <v>9</v>
      </c>
      <c r="D12" s="58">
        <v>202</v>
      </c>
      <c r="E12" s="55" t="s">
        <v>23</v>
      </c>
      <c r="F12" s="61" t="s">
        <v>63</v>
      </c>
    </row>
    <row r="13" spans="1:15" ht="25.5" x14ac:dyDescent="0.2">
      <c r="A13" s="52" t="s">
        <v>23</v>
      </c>
      <c r="B13" s="53" t="s">
        <v>161</v>
      </c>
      <c r="C13" s="53">
        <v>9</v>
      </c>
      <c r="D13" s="58">
        <v>202</v>
      </c>
      <c r="E13" s="55" t="s">
        <v>23</v>
      </c>
      <c r="F13" s="61" t="s">
        <v>56</v>
      </c>
    </row>
    <row r="14" spans="1:15" ht="25.5" x14ac:dyDescent="0.2">
      <c r="A14" s="52" t="s">
        <v>23</v>
      </c>
      <c r="B14" s="53" t="s">
        <v>161</v>
      </c>
      <c r="C14" s="53">
        <v>9</v>
      </c>
      <c r="D14" s="58">
        <v>202</v>
      </c>
      <c r="E14" s="55" t="s">
        <v>23</v>
      </c>
      <c r="F14" s="61" t="s">
        <v>56</v>
      </c>
    </row>
    <row r="15" spans="1:15" ht="25.5" x14ac:dyDescent="0.2">
      <c r="A15" s="52" t="s">
        <v>23</v>
      </c>
      <c r="B15" s="53" t="s">
        <v>161</v>
      </c>
      <c r="C15" s="53">
        <v>9</v>
      </c>
      <c r="D15" s="58">
        <v>202</v>
      </c>
      <c r="E15" s="55" t="s">
        <v>23</v>
      </c>
      <c r="F15" s="61" t="s">
        <v>56</v>
      </c>
    </row>
    <row r="16" spans="1:15" x14ac:dyDescent="0.2">
      <c r="A16" s="52" t="s">
        <v>23</v>
      </c>
      <c r="B16" s="53" t="s">
        <v>161</v>
      </c>
      <c r="C16" s="53">
        <v>9</v>
      </c>
      <c r="D16" s="58">
        <v>135</v>
      </c>
      <c r="E16" s="55" t="s">
        <v>23</v>
      </c>
      <c r="F16" s="62" t="s">
        <v>57</v>
      </c>
    </row>
    <row r="17" spans="1:6" x14ac:dyDescent="0.2">
      <c r="A17" s="52"/>
      <c r="B17" s="53" t="s">
        <v>161</v>
      </c>
      <c r="C17" s="53">
        <v>9</v>
      </c>
      <c r="D17" s="58">
        <v>725</v>
      </c>
      <c r="E17" s="55"/>
      <c r="F17" s="62" t="s">
        <v>62</v>
      </c>
    </row>
    <row r="18" spans="1:6" x14ac:dyDescent="0.2">
      <c r="A18" s="52" t="s">
        <v>23</v>
      </c>
      <c r="B18" s="53" t="s">
        <v>161</v>
      </c>
      <c r="C18" s="53">
        <v>9</v>
      </c>
      <c r="D18" s="58"/>
      <c r="E18" s="55" t="s">
        <v>23</v>
      </c>
      <c r="F18" s="62"/>
    </row>
    <row r="19" spans="1:6" x14ac:dyDescent="0.2">
      <c r="A19" s="57" t="s">
        <v>53</v>
      </c>
      <c r="B19" s="53" t="s">
        <v>161</v>
      </c>
      <c r="C19" s="53" t="s">
        <v>23</v>
      </c>
      <c r="D19" s="54">
        <f>SUM(D10:D18)</f>
        <v>2070</v>
      </c>
      <c r="E19" s="55" t="s">
        <v>23</v>
      </c>
      <c r="F19" s="63"/>
    </row>
    <row r="20" spans="1:6" x14ac:dyDescent="0.2">
      <c r="A20" s="52" t="s">
        <v>23</v>
      </c>
      <c r="B20" s="53" t="s">
        <v>161</v>
      </c>
      <c r="C20" s="53" t="s">
        <v>23</v>
      </c>
      <c r="D20" s="53" t="s">
        <v>23</v>
      </c>
      <c r="E20" s="55">
        <f>SUM(D9+D19)</f>
        <v>44007.13</v>
      </c>
      <c r="F20" s="63" t="s">
        <v>23</v>
      </c>
    </row>
    <row r="21" spans="1:6" ht="25.5" x14ac:dyDescent="0.2">
      <c r="A21" s="69" t="s">
        <v>58</v>
      </c>
      <c r="B21" s="53" t="s">
        <v>161</v>
      </c>
      <c r="C21" s="53" t="s">
        <v>23</v>
      </c>
      <c r="D21" s="54">
        <v>2055003.13</v>
      </c>
      <c r="E21" s="55" t="s">
        <v>23</v>
      </c>
      <c r="F21" s="63" t="s">
        <v>23</v>
      </c>
    </row>
    <row r="22" spans="1:6" ht="25.5" x14ac:dyDescent="0.2">
      <c r="A22" s="57" t="s">
        <v>60</v>
      </c>
      <c r="B22" s="53" t="s">
        <v>161</v>
      </c>
      <c r="C22" s="53">
        <v>9</v>
      </c>
      <c r="D22" s="51">
        <v>9891</v>
      </c>
      <c r="E22" s="55" t="s">
        <v>23</v>
      </c>
      <c r="F22" s="59" t="s">
        <v>63</v>
      </c>
    </row>
    <row r="23" spans="1:6" ht="25.5" x14ac:dyDescent="0.2">
      <c r="A23" s="52" t="s">
        <v>23</v>
      </c>
      <c r="B23" s="53" t="s">
        <v>161</v>
      </c>
      <c r="C23" s="53">
        <v>9</v>
      </c>
      <c r="D23" s="51">
        <v>9891</v>
      </c>
      <c r="E23" s="55" t="s">
        <v>23</v>
      </c>
      <c r="F23" s="59" t="s">
        <v>55</v>
      </c>
    </row>
    <row r="24" spans="1:6" x14ac:dyDescent="0.2">
      <c r="A24" s="52"/>
      <c r="B24" s="53" t="s">
        <v>161</v>
      </c>
      <c r="C24" s="53">
        <v>9</v>
      </c>
      <c r="D24" s="51">
        <v>9891</v>
      </c>
      <c r="E24" s="55" t="s">
        <v>23</v>
      </c>
      <c r="F24" s="59" t="s">
        <v>64</v>
      </c>
    </row>
    <row r="25" spans="1:6" ht="25.5" x14ac:dyDescent="0.2">
      <c r="A25" s="52" t="s">
        <v>23</v>
      </c>
      <c r="B25" s="53" t="s">
        <v>161</v>
      </c>
      <c r="C25" s="53">
        <v>9</v>
      </c>
      <c r="D25" s="51">
        <v>9891</v>
      </c>
      <c r="E25" s="55" t="s">
        <v>23</v>
      </c>
      <c r="F25" s="59" t="s">
        <v>61</v>
      </c>
    </row>
    <row r="26" spans="1:6" ht="25.5" x14ac:dyDescent="0.2">
      <c r="A26" s="52" t="s">
        <v>23</v>
      </c>
      <c r="B26" s="53" t="s">
        <v>161</v>
      </c>
      <c r="C26" s="53">
        <v>9</v>
      </c>
      <c r="D26" s="51">
        <v>9892</v>
      </c>
      <c r="E26" s="55"/>
      <c r="F26" s="59" t="s">
        <v>61</v>
      </c>
    </row>
    <row r="27" spans="1:6" ht="25.5" x14ac:dyDescent="0.2">
      <c r="A27" s="52" t="s">
        <v>23</v>
      </c>
      <c r="B27" s="53" t="s">
        <v>161</v>
      </c>
      <c r="C27" s="53">
        <v>9</v>
      </c>
      <c r="D27" s="51">
        <v>9892</v>
      </c>
      <c r="E27" s="55" t="s">
        <v>23</v>
      </c>
      <c r="F27" s="59" t="s">
        <v>61</v>
      </c>
    </row>
    <row r="28" spans="1:6" x14ac:dyDescent="0.2">
      <c r="A28" s="52" t="s">
        <v>23</v>
      </c>
      <c r="B28" s="53" t="s">
        <v>161</v>
      </c>
      <c r="C28" s="53">
        <v>9</v>
      </c>
      <c r="D28" s="51">
        <v>6591</v>
      </c>
      <c r="E28" s="55" t="s">
        <v>23</v>
      </c>
      <c r="F28" s="60" t="s">
        <v>31</v>
      </c>
    </row>
    <row r="29" spans="1:6" x14ac:dyDescent="0.2">
      <c r="A29" s="52" t="s">
        <v>23</v>
      </c>
      <c r="B29" s="53" t="s">
        <v>161</v>
      </c>
      <c r="C29" s="53">
        <v>9</v>
      </c>
      <c r="D29" s="51">
        <v>35503</v>
      </c>
      <c r="E29" s="55"/>
      <c r="F29" s="60" t="s">
        <v>62</v>
      </c>
    </row>
    <row r="30" spans="1:6" x14ac:dyDescent="0.2">
      <c r="A30" s="52"/>
      <c r="B30" s="53"/>
      <c r="C30" s="53"/>
      <c r="D30" s="151"/>
      <c r="E30" s="55"/>
      <c r="F30" s="152"/>
    </row>
    <row r="31" spans="1:6" x14ac:dyDescent="0.2">
      <c r="A31" s="52"/>
      <c r="B31" s="53"/>
      <c r="C31" s="53"/>
      <c r="D31" s="12"/>
      <c r="E31" s="55"/>
      <c r="F31" s="153"/>
    </row>
    <row r="32" spans="1:6" x14ac:dyDescent="0.2">
      <c r="A32" s="57" t="s">
        <v>59</v>
      </c>
      <c r="B32" s="53"/>
      <c r="C32" s="53" t="s">
        <v>23</v>
      </c>
      <c r="D32" s="54">
        <f>SUM(D22:D30)</f>
        <v>101442</v>
      </c>
      <c r="E32" s="55" t="s">
        <v>23</v>
      </c>
      <c r="F32" s="63" t="s">
        <v>23</v>
      </c>
    </row>
    <row r="33" spans="1:6" ht="15" thickBot="1" x14ac:dyDescent="0.25">
      <c r="A33" s="64" t="s">
        <v>23</v>
      </c>
      <c r="B33" s="65" t="s">
        <v>23</v>
      </c>
      <c r="C33" s="65" t="s">
        <v>23</v>
      </c>
      <c r="D33" s="66" t="s">
        <v>23</v>
      </c>
      <c r="E33" s="67">
        <f>SUM(D21+D32)</f>
        <v>2156445.13</v>
      </c>
      <c r="F33" s="68" t="s">
        <v>23</v>
      </c>
    </row>
  </sheetData>
  <sheetProtection password="CC71" sheet="1" objects="1" scenarios="1"/>
  <mergeCells count="1">
    <mergeCell ref="A5:C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E20" sqref="E20"/>
    </sheetView>
  </sheetViews>
  <sheetFormatPr defaultRowHeight="15" x14ac:dyDescent="0.25"/>
  <cols>
    <col min="1" max="1" width="12.7109375" customWidth="1"/>
    <col min="2" max="2" width="13.85546875" customWidth="1"/>
    <col min="3" max="3" width="30.28515625" customWidth="1"/>
    <col min="4" max="4" width="31.28515625" bestFit="1" customWidth="1"/>
    <col min="5" max="5" width="15.85546875" bestFit="1" customWidth="1"/>
  </cols>
  <sheetData>
    <row r="1" spans="1:8" x14ac:dyDescent="0.25">
      <c r="A1" s="1" t="s">
        <v>4</v>
      </c>
      <c r="B1" s="1"/>
      <c r="C1" s="1"/>
      <c r="D1" s="6"/>
      <c r="E1" s="6"/>
    </row>
    <row r="2" spans="1:8" x14ac:dyDescent="0.25">
      <c r="A2" s="8"/>
      <c r="B2" s="8"/>
      <c r="C2" s="8"/>
      <c r="D2" s="8"/>
      <c r="E2" s="8"/>
    </row>
    <row r="3" spans="1:8" x14ac:dyDescent="0.25">
      <c r="A3" s="1" t="s">
        <v>69</v>
      </c>
      <c r="B3" s="8"/>
      <c r="C3" s="8"/>
      <c r="D3" s="6"/>
      <c r="E3" s="6"/>
    </row>
    <row r="4" spans="1:8" x14ac:dyDescent="0.25">
      <c r="A4" s="6"/>
      <c r="B4" s="1"/>
      <c r="C4" s="1"/>
      <c r="D4" s="6"/>
      <c r="E4" s="6"/>
    </row>
    <row r="5" spans="1:8" x14ac:dyDescent="0.25">
      <c r="A5" s="78" t="s">
        <v>5</v>
      </c>
      <c r="B5" s="1" t="s">
        <v>103</v>
      </c>
      <c r="C5" s="1"/>
      <c r="D5" s="6"/>
      <c r="E5" s="6"/>
    </row>
    <row r="6" spans="1:8" ht="15.75" thickBot="1" x14ac:dyDescent="0.3">
      <c r="A6" s="6"/>
      <c r="B6" s="6"/>
      <c r="C6" s="6"/>
      <c r="D6" s="6"/>
      <c r="E6" s="6"/>
    </row>
    <row r="7" spans="1:8" x14ac:dyDescent="0.25">
      <c r="A7" s="41" t="s">
        <v>19</v>
      </c>
      <c r="B7" s="42" t="s">
        <v>20</v>
      </c>
      <c r="C7" s="42" t="s">
        <v>22</v>
      </c>
      <c r="D7" s="42" t="s">
        <v>21</v>
      </c>
      <c r="E7" s="3" t="s">
        <v>16</v>
      </c>
    </row>
    <row r="8" spans="1:8" x14ac:dyDescent="0.25">
      <c r="A8" s="179"/>
      <c r="B8" s="180"/>
      <c r="C8" s="86"/>
      <c r="D8" s="86"/>
      <c r="E8" s="181"/>
      <c r="F8" s="182"/>
      <c r="G8" s="182"/>
      <c r="H8" s="182"/>
    </row>
    <row r="9" spans="1:8" x14ac:dyDescent="0.25">
      <c r="A9" s="157"/>
      <c r="B9" s="158"/>
      <c r="C9" s="158"/>
      <c r="D9" s="158"/>
      <c r="E9" s="159"/>
    </row>
    <row r="10" spans="1:8" x14ac:dyDescent="0.25">
      <c r="A10" s="157"/>
      <c r="B10" s="158"/>
      <c r="C10" s="158"/>
      <c r="D10" s="158"/>
      <c r="E10" s="159"/>
    </row>
    <row r="11" spans="1:8" x14ac:dyDescent="0.25">
      <c r="A11" s="157"/>
      <c r="B11" s="158"/>
      <c r="C11" s="158"/>
      <c r="D11" s="158"/>
      <c r="E11" s="159"/>
    </row>
    <row r="12" spans="1:8" x14ac:dyDescent="0.25">
      <c r="A12" s="157"/>
      <c r="B12" s="158"/>
      <c r="C12" s="158"/>
      <c r="D12" s="158"/>
      <c r="E12" s="159"/>
    </row>
    <row r="13" spans="1:8" x14ac:dyDescent="0.25">
      <c r="A13" s="157"/>
      <c r="B13" s="158"/>
      <c r="C13" s="158"/>
      <c r="D13" s="158"/>
      <c r="E13" s="160"/>
    </row>
    <row r="14" spans="1:8" x14ac:dyDescent="0.25">
      <c r="A14" s="154"/>
      <c r="B14" s="155"/>
      <c r="C14" s="155"/>
      <c r="D14" s="155"/>
      <c r="E14" s="156"/>
    </row>
    <row r="16" spans="1:8" ht="15.75" thickBot="1" x14ac:dyDescent="0.3">
      <c r="A16" s="189" t="s">
        <v>107</v>
      </c>
      <c r="B16" s="190"/>
      <c r="C16" s="190"/>
      <c r="D16" s="7"/>
      <c r="E16" s="81">
        <f>SUM(E8:E15)</f>
        <v>0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poca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2018-06-05T12:41:29Z</cp:lastPrinted>
  <dcterms:created xsi:type="dcterms:W3CDTF">2017-08-28T11:49:35Z</dcterms:created>
  <dcterms:modified xsi:type="dcterms:W3CDTF">2022-09-12T11:19:50Z</dcterms:modified>
</cp:coreProperties>
</file>